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hiva\projekti\2018\STANOGRADNJA\TENDER\NIS\ODVODNJAVANJE SAOBRACAJNICE 4\"/>
    </mc:Choice>
  </mc:AlternateContent>
  <bookViews>
    <workbookView xWindow="12585" yWindow="-15" windowWidth="12630" windowHeight="12555" tabRatio="580"/>
  </bookViews>
  <sheets>
    <sheet name="PREDMER САО4 НИШ" sheetId="8" r:id="rId1"/>
  </sheets>
  <definedNames>
    <definedName name="_xlnm.Print_Area" localSheetId="0">'PREDMER САО4 НИШ'!$A$1:$F$100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52511"/>
</workbook>
</file>

<file path=xl/calcChain.xml><?xml version="1.0" encoding="utf-8"?>
<calcChain xmlns="http://schemas.openxmlformats.org/spreadsheetml/2006/main">
  <c r="B83" i="8" l="1"/>
  <c r="D70" i="8" l="1"/>
  <c r="F46" i="8" l="1"/>
  <c r="G90" i="8" l="1"/>
  <c r="F63" i="8" l="1"/>
  <c r="F62" i="8"/>
  <c r="F64" i="8"/>
  <c r="F52" i="8"/>
  <c r="F50" i="8"/>
  <c r="D71" i="8" l="1"/>
  <c r="F44" i="8"/>
  <c r="B84" i="8" l="1"/>
  <c r="F12" i="8" l="1"/>
  <c r="D72" i="8" l="1"/>
  <c r="F72" i="8" s="1"/>
  <c r="F29" i="8"/>
  <c r="F48" i="8" l="1"/>
  <c r="F47" i="8"/>
  <c r="F30" i="8"/>
  <c r="F23" i="8"/>
  <c r="F22" i="8"/>
  <c r="F70" i="8"/>
  <c r="F60" i="8"/>
  <c r="F59" i="8"/>
  <c r="F58" i="8"/>
  <c r="F37" i="8"/>
  <c r="F39" i="8" s="1"/>
  <c r="F85" i="8" s="1"/>
  <c r="F31" i="8"/>
  <c r="F25" i="8"/>
  <c r="F24" i="8"/>
  <c r="F20" i="8"/>
  <c r="F19" i="8"/>
  <c r="F66" i="8" l="1"/>
  <c r="F87" i="8" s="1"/>
  <c r="F71" i="8"/>
  <c r="F74" i="8" s="1"/>
  <c r="F88" i="8" s="1"/>
  <c r="F34" i="8"/>
  <c r="F84" i="8" s="1"/>
  <c r="F54" i="8"/>
  <c r="F86" i="8" s="1"/>
  <c r="F14" i="8"/>
  <c r="F83" i="8" s="1"/>
  <c r="F89" i="8" l="1"/>
  <c r="F90" i="8" s="1"/>
  <c r="F91" i="8" s="1"/>
</calcChain>
</file>

<file path=xl/sharedStrings.xml><?xml version="1.0" encoding="utf-8"?>
<sst xmlns="http://schemas.openxmlformats.org/spreadsheetml/2006/main" count="132" uniqueCount="103">
  <si>
    <t>Бр.</t>
  </si>
  <si>
    <t>Количина</t>
  </si>
  <si>
    <t>Опис радова</t>
  </si>
  <si>
    <t>Јединична цена (дин)</t>
  </si>
  <si>
    <t>Цена (дин)</t>
  </si>
  <si>
    <t>А</t>
  </si>
  <si>
    <t>Б</t>
  </si>
  <si>
    <t>АxБ</t>
  </si>
  <si>
    <t>Јед. мере</t>
  </si>
  <si>
    <t>ПРИПРЕМНИ РАДОВИ</t>
  </si>
  <si>
    <t>ЗЕМЉАНИ РАДОВИ</t>
  </si>
  <si>
    <t>0 - 2 м</t>
  </si>
  <si>
    <t>РАЗУПИРАЊЕ РОВА</t>
  </si>
  <si>
    <t>МОНТАЖНИ РАДОВИ</t>
  </si>
  <si>
    <t>ОСТАЛИ РАДОВИ</t>
  </si>
  <si>
    <t>УКУПНО ПРИПРЕМНИ РАДОВИ:</t>
  </si>
  <si>
    <t>УКУПНО ОСТАЛИ РАДОВИ:</t>
  </si>
  <si>
    <t>УКУПНО РАЗУПИРАЊЕ РОВА:</t>
  </si>
  <si>
    <t>ком</t>
  </si>
  <si>
    <t>м³</t>
  </si>
  <si>
    <t>пауш.</t>
  </si>
  <si>
    <t>УКУПНО ЗЕМЉАНИ РАДОВИ:</t>
  </si>
  <si>
    <t>м'</t>
  </si>
  <si>
    <t>УКУПНО МОНТАЖНИ РАДОВИ:</t>
  </si>
  <si>
    <t>м1</t>
  </si>
  <si>
    <t>Обележавање трасе. Пре почетка радова извршити геодетско снимање трасе као и свих других објеката. Обрачун паушално.</t>
  </si>
  <si>
    <t>Набавка, транспорт и уградња ливено-гвоздених пењалица ДИН1212. Плаћа се по комаду уграђених пењалица.</t>
  </si>
  <si>
    <t>Израда прстена од армираног бетона МБ30 унутрашњег пречника 62,5cm, за поклопац ревизионог окна. Плаћа се по комаду комплетно изведеног бетонског прстена.</t>
  </si>
  <si>
    <t>Испитивање канализационих цеви на вододрживост према приложеном упутству. Плаћа се по м` испитаног цевовода.</t>
  </si>
  <si>
    <t>Машински и ручни ископ рова у материјалу III и IV категорије за полагање канализационих цеви.  Ископ извршити у свему према приложеним цртежима, техничким прописима и упутствима Надзорног органа. Плаћа се по м³ ископаног земљишта у зависности од дубине рова.</t>
  </si>
  <si>
    <t>Набавка, транспорт и уграђивање песка испод, са стране и изнад цеви.  по целој ширини рова осим код спојева.  Плаћа се по м³ уграђеног песка у ров.</t>
  </si>
  <si>
    <t>Одвоз материјала из ископа на депонију. У цену улази утовар, транспорт, истовар и грубо разастирање материјала по депонији. Плаћа се по м³ превезеног материјала.</t>
  </si>
  <si>
    <r>
      <t>м</t>
    </r>
    <r>
      <rPr>
        <vertAlign val="superscript"/>
        <sz val="10"/>
        <rFont val="Arial"/>
        <family val="2"/>
      </rPr>
      <t>2</t>
    </r>
  </si>
  <si>
    <t>м2</t>
  </si>
  <si>
    <t>Црпљење воде из рова. Евентуалне подземне воде  црпити из рова муљним пумпама потребног капацитета и техничке опремљености. Плаћа се паушално.</t>
  </si>
  <si>
    <t>БЕТОНСКИ И АРМИРАНО-БЕТОНСКИ РАДОВИ</t>
  </si>
  <si>
    <t>УКУПНО БЕТОНСКИ И АРМИРАНОБЕТОНСКИ РАДОВИ:</t>
  </si>
  <si>
    <t>машински ископ 80%</t>
  </si>
  <si>
    <t>ручни ископ 20%</t>
  </si>
  <si>
    <r>
      <t>После завршеног испитивања канализације на вододрживост извршити ручно затрпавање рова. Затрпавање вршити природним шљунком или земљом (уколико је траса у зеленој површини)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у слојевима од 30цм уз потпуно набијање и истовремено вађење подграде рова. Највећа величина зрна (комада) материјала за затрпавање не сме прећи границу од 30мм.Затрпавање рова почети тек по одобрењу Надзорног органа. Набијање вршити до збијености од 95% од лабораторијске збијености по Проктору. Плаћа се по m³ материјала уграђеног у ров.</t>
    </r>
  </si>
  <si>
    <t>Разупурање рова. Разупирање извршити по целој дубини рова обострано.Обрачун се врши по м² разупрте површине.                        Метална подграда</t>
  </si>
  <si>
    <t>Бетонирање доњих плоча и кинета ревизионих силаза. Плаћа се по м³ уграђеног бетона.</t>
  </si>
  <si>
    <t>Испирање канала са одстрањивањем свих грубих предмета и прљавштине. Плаћа се по м` канала.</t>
  </si>
  <si>
    <t>2 - 4 м</t>
  </si>
  <si>
    <t>затрпавање шљунком</t>
  </si>
  <si>
    <t>КАНАЛИЗАЦИЈА - ЗБИРНА РЕКАПИТУЛАЦИЈА</t>
  </si>
  <si>
    <t>БЕТОНСКИ И АРМИРАНО БЕТОНСКИ РАДОВИ</t>
  </si>
  <si>
    <t>Геодетско снимање канализације извршити по извршеном пријему, и то: положај ревизионих окана, њихова растојања (дужине деоница), пречник цеви по деоницама, коте дна ревизионих окана, као и коте дна и пречнике свих цеви које се појављују у ревизионом окну. Плаћа се по m' комплетно снимљене мреже.</t>
  </si>
  <si>
    <t>Израда округлих ревизионих силаза Ø100cm од готових монтажних елемената од армираног водонепропусног бетона MБ40. У цену се рачуна: набавка, транспорт и монтажа готових бетонских прстенова. Плаћа се по м` изведеног ревизионог окна.</t>
  </si>
  <si>
    <t>ПДВ 20%:</t>
  </si>
  <si>
    <t>КИШНА КАНАЛИЗАЦИЈА</t>
  </si>
  <si>
    <t>тело сливника са решетком тип Т1</t>
  </si>
  <si>
    <t>тело сливника са решетком тип Т3</t>
  </si>
  <si>
    <t>ком.</t>
  </si>
  <si>
    <r>
      <t>Израда АБ доње плоче и растеретног прстена за сливнике.</t>
    </r>
    <r>
      <rPr>
        <sz val="10"/>
        <rFont val="Arial"/>
        <family val="2"/>
        <charset val="238"/>
      </rPr>
      <t xml:space="preserve">
Набавка, транспорт и уградња доње плоче и растеретног прстена типског сливника од бетона МБ30.
Плаћа се по комаду комплетно изведене плоче.</t>
    </r>
  </si>
  <si>
    <t>Мршав бетон МБ 15, дебљине 10 цм, испод доње плоче ревизионих силазаи сливника .Плаћа се по м3.</t>
  </si>
  <si>
    <t>ревизиони силази</t>
  </si>
  <si>
    <t>сливници</t>
  </si>
  <si>
    <r>
      <t>ТПЕ ЦЕВИ
Набавка, транспорт и монтажа полиетиленских цеви велике густине ПЕХД 100, НП6 бара, са припадајућим фазонским комадима. Цеви се међусобно спајају сучеоним заваривањем, а веза цеви са ЛГ фазонским комадима је помоћу тзв. растављиве везе помоћу слободне прирубнице и одговарајућих полиетиленских елемената и заптивног прстена. Монтажу извршити на припремљену постељицу од песка у свему према важећим техничким прописима и препорукама произвођача.
Обрачун по м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комплетно уграђене цеви.
</t>
    </r>
  </si>
  <si>
    <t>Планирање дна рова у свему према котама и падовима из подужних профила. Обрачун  по м² .</t>
  </si>
  <si>
    <t>Израдаслоја (д10цм) шљунка испод доњих плоча ревизионих силаза.Плаћа се по м³ уграђеног шљунка.</t>
  </si>
  <si>
    <t>Ø160 (сливничке везе)</t>
  </si>
  <si>
    <t>УКУПНО без ПДВ-а (дин):</t>
  </si>
  <si>
    <t xml:space="preserve">                                                          УКУПНО са ПДВ-ом(дин):</t>
  </si>
  <si>
    <t>ПРОЈЕКАТ  ОДВОДЊАВАЊA САОБРАЋАЈНИЦЕ САО4 У СТАМБЕНОМ КОМПЛЕКСУ У НИШУ</t>
  </si>
  <si>
    <t>m'</t>
  </si>
  <si>
    <t xml:space="preserve">Набавка, транспорт, разношење дуж рова и монтажа у рову ПВЦ канализационих цеви. Цеви пажљиво положити на претходно припремљену постељицу од песка и дотерати по правцу и нивелети према пројекту. Радове извести у свему према техничким прописима према врсти цеви, приложеним цртежима и упутствима Надзорног органа. У цену улази сав материјал са растуром, разношење цеви дуж рова, преглед сваке цеви и спојнице, спуштање у ров на слој песка и спајање цеви. Плаћа се по m' комплетно монтираних цеви у зависности од пречника.                </t>
  </si>
  <si>
    <t>DN315</t>
  </si>
  <si>
    <t>Ливено-гвоздени поклопци. Набавка, транспорт и монтажа ливено-гвоздених поклопаца са рамом, за новопројектоване шахтове 625mm, носивости D400. Плаћа се по комаду комплетно монтираног поклопца.</t>
  </si>
  <si>
    <r>
      <t xml:space="preserve">Армирано бетонски сливник </t>
    </r>
    <r>
      <rPr>
        <sz val="10"/>
        <rFont val="Calibri"/>
        <family val="2"/>
      </rPr>
      <t>Ø</t>
    </r>
    <r>
      <rPr>
        <sz val="10"/>
        <rFont val="Arial"/>
        <family val="2"/>
      </rPr>
      <t>450 са једном сливничком решетком. У цену улази набавка, транспорт и монтажа тела сливника од армираног бетона MB30 и сливничке решетке од модуларног лива, носивости D400. Сливник се на ревизиони силаз повезује преко сливничке везе од ПВЦ цеви и сифона справљеног од два лука 45. Плаћа се по комаду комплетно монтираног сливника.</t>
    </r>
  </si>
  <si>
    <r>
      <t xml:space="preserve">Армирано бетонски сливник </t>
    </r>
    <r>
      <rPr>
        <sz val="10"/>
        <rFont val="Calibri"/>
        <family val="2"/>
      </rPr>
      <t>Ø</t>
    </r>
    <r>
      <rPr>
        <sz val="10"/>
        <rFont val="Arial"/>
        <family val="2"/>
      </rPr>
      <t>450 са дуплом сливничком решетком. У цену улази набавка, транспорт и монтажа тела сливника од армираног бетона MB30 и дупле сливничке решетке од модуларног лива,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носивости D400.  Сливник се на ревизиони силаз повезује преко сливничке везе од ПВЦ цеви и сифона справљеног од два лука 45. Плаћа се по комаду комплетно монтираног сливника.</t>
    </r>
  </si>
  <si>
    <t>3.3. ХИДРОТЕХНИЧКЕ ИНСТАЛАЦИЈЕ</t>
  </si>
  <si>
    <t>3.3.01.</t>
  </si>
  <si>
    <t>3.3.01.01.</t>
  </si>
  <si>
    <t>3.3.02.00</t>
  </si>
  <si>
    <t>3.3.02.01.</t>
  </si>
  <si>
    <t>3.3.02.02.</t>
  </si>
  <si>
    <t>3.3.02.03.</t>
  </si>
  <si>
    <t>3.3.02.04.</t>
  </si>
  <si>
    <t>3.3.02.05.</t>
  </si>
  <si>
    <t>3.3.02.06.</t>
  </si>
  <si>
    <t>3.3.02.07.</t>
  </si>
  <si>
    <t>3.3.03.00.</t>
  </si>
  <si>
    <t>3.3.03.02.01.</t>
  </si>
  <si>
    <t>3.3.04.00.</t>
  </si>
  <si>
    <t>3.3.04.01.</t>
  </si>
  <si>
    <t>3.3.04.02.</t>
  </si>
  <si>
    <t>3.3.04.03.</t>
  </si>
  <si>
    <t>3.3.04.04.</t>
  </si>
  <si>
    <t>3.3.04.05.</t>
  </si>
  <si>
    <t>3.3.04.06.</t>
  </si>
  <si>
    <t>3.3.05.01.</t>
  </si>
  <si>
    <t>3.3.05.02.</t>
  </si>
  <si>
    <t>3.3.05.03.</t>
  </si>
  <si>
    <t>3.3.05.04.</t>
  </si>
  <si>
    <t>3.3.05.05.</t>
  </si>
  <si>
    <t>3.3.06.00.</t>
  </si>
  <si>
    <t>3.3.06.01.</t>
  </si>
  <si>
    <t>3.3.06.02.</t>
  </si>
  <si>
    <t>3.3.06.05.</t>
  </si>
  <si>
    <t>3.3.00</t>
  </si>
  <si>
    <t>3.3.01.00</t>
  </si>
  <si>
    <t>ПРЕДМЕР РАДОВА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</si>
</sst>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Yu Arial"/>
    </font>
    <font>
      <sz val="10"/>
      <name val="Yu 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Yu Arial"/>
      <family val="2"/>
    </font>
    <font>
      <sz val="10"/>
      <name val="Yu Arial"/>
      <family val="2"/>
    </font>
    <font>
      <sz val="12"/>
      <name val="Arial"/>
      <family val="2"/>
    </font>
    <font>
      <u/>
      <sz val="10"/>
      <name val="Arial"/>
      <family val="2"/>
    </font>
    <font>
      <sz val="10"/>
      <name val="Arial"/>
      <family val="2"/>
      <charset val="238"/>
    </font>
    <font>
      <vertAlign val="superscript"/>
      <sz val="10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0"/>
      <name val="Yu 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55">
    <xf numFmtId="0" fontId="0" fillId="0" borderId="0" xfId="0"/>
    <xf numFmtId="0" fontId="4" fillId="0" borderId="0" xfId="0" applyFont="1"/>
    <xf numFmtId="0" fontId="7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right"/>
    </xf>
    <xf numFmtId="2" fontId="4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2" fontId="4" fillId="0" borderId="2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left" vertical="top" wrapText="1"/>
    </xf>
    <xf numFmtId="4" fontId="4" fillId="0" borderId="6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center"/>
    </xf>
    <xf numFmtId="4" fontId="4" fillId="0" borderId="7" xfId="0" applyNumberFormat="1" applyFont="1" applyFill="1" applyBorder="1" applyAlignment="1">
      <alignment horizontal="right"/>
    </xf>
    <xf numFmtId="0" fontId="4" fillId="0" borderId="9" xfId="0" applyFont="1" applyFill="1" applyBorder="1" applyAlignment="1">
      <alignment horizontal="center"/>
    </xf>
    <xf numFmtId="4" fontId="4" fillId="0" borderId="9" xfId="0" applyNumberFormat="1" applyFont="1" applyFill="1" applyBorder="1" applyAlignment="1">
      <alignment horizontal="right"/>
    </xf>
    <xf numFmtId="0" fontId="4" fillId="0" borderId="9" xfId="0" applyFont="1" applyFill="1" applyBorder="1" applyAlignment="1">
      <alignment horizontal="left" vertical="top" wrapText="1"/>
    </xf>
    <xf numFmtId="0" fontId="7" fillId="0" borderId="0" xfId="0" applyFont="1" applyFill="1"/>
    <xf numFmtId="0" fontId="4" fillId="0" borderId="0" xfId="0" applyFont="1" applyFill="1"/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4" fontId="4" fillId="0" borderId="12" xfId="0" applyNumberFormat="1" applyFont="1" applyFill="1" applyBorder="1" applyAlignment="1">
      <alignment horizontal="right"/>
    </xf>
    <xf numFmtId="4" fontId="3" fillId="0" borderId="13" xfId="0" applyNumberFormat="1" applyFont="1" applyFill="1" applyBorder="1" applyAlignment="1">
      <alignment horizontal="right" vertical="center"/>
    </xf>
    <xf numFmtId="4" fontId="4" fillId="0" borderId="14" xfId="0" applyNumberFormat="1" applyFont="1" applyFill="1" applyBorder="1" applyAlignment="1">
      <alignment horizontal="right"/>
    </xf>
    <xf numFmtId="4" fontId="4" fillId="0" borderId="13" xfId="0" applyNumberFormat="1" applyFont="1" applyFill="1" applyBorder="1" applyAlignment="1">
      <alignment horizontal="right"/>
    </xf>
    <xf numFmtId="4" fontId="4" fillId="0" borderId="15" xfId="0" applyNumberFormat="1" applyFont="1" applyFill="1" applyBorder="1" applyAlignment="1">
      <alignment horizontal="right"/>
    </xf>
    <xf numFmtId="0" fontId="4" fillId="2" borderId="0" xfId="0" applyFont="1" applyFill="1"/>
    <xf numFmtId="0" fontId="4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/>
    </xf>
    <xf numFmtId="0" fontId="1" fillId="0" borderId="0" xfId="0" applyFont="1" applyFill="1"/>
    <xf numFmtId="0" fontId="4" fillId="0" borderId="9" xfId="0" applyFont="1" applyFill="1" applyBorder="1"/>
    <xf numFmtId="0" fontId="4" fillId="0" borderId="7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2" fontId="4" fillId="0" borderId="5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0" fontId="1" fillId="2" borderId="0" xfId="0" applyFont="1" applyFill="1"/>
    <xf numFmtId="4" fontId="3" fillId="0" borderId="0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4" fontId="2" fillId="0" borderId="26" xfId="0" applyNumberFormat="1" applyFont="1" applyFill="1" applyBorder="1"/>
    <xf numFmtId="4" fontId="2" fillId="0" borderId="27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/>
    </xf>
    <xf numFmtId="4" fontId="4" fillId="0" borderId="29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0" fontId="4" fillId="0" borderId="5" xfId="0" applyNumberFormat="1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3" borderId="0" xfId="0" applyFont="1" applyFill="1"/>
    <xf numFmtId="0" fontId="1" fillId="3" borderId="0" xfId="0" applyFont="1" applyFill="1"/>
    <xf numFmtId="0" fontId="0" fillId="0" borderId="0" xfId="0" applyFill="1"/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/>
    <xf numFmtId="1" fontId="4" fillId="0" borderId="3" xfId="2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center"/>
    </xf>
    <xf numFmtId="2" fontId="8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Alignment="1">
      <alignment horizontal="righ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2" fontId="4" fillId="0" borderId="4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1" fontId="4" fillId="0" borderId="5" xfId="2" applyNumberFormat="1" applyFont="1" applyFill="1" applyBorder="1" applyAlignment="1">
      <alignment horizontal="center"/>
    </xf>
    <xf numFmtId="1" fontId="4" fillId="0" borderId="4" xfId="2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right"/>
    </xf>
    <xf numFmtId="0" fontId="0" fillId="0" borderId="0" xfId="0" applyBorder="1"/>
    <xf numFmtId="0" fontId="2" fillId="0" borderId="3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top"/>
    </xf>
    <xf numFmtId="0" fontId="12" fillId="0" borderId="7" xfId="0" applyFont="1" applyFill="1" applyBorder="1" applyAlignment="1">
      <alignment horizontal="center" vertical="top"/>
    </xf>
    <xf numFmtId="0" fontId="12" fillId="0" borderId="20" xfId="0" applyFont="1" applyFill="1" applyBorder="1" applyAlignment="1">
      <alignment horizontal="center" vertical="top"/>
    </xf>
    <xf numFmtId="0" fontId="4" fillId="0" borderId="21" xfId="0" applyFont="1" applyFill="1" applyBorder="1" applyAlignment="1">
      <alignment horizontal="center" vertical="top"/>
    </xf>
    <xf numFmtId="0" fontId="4" fillId="0" borderId="22" xfId="0" applyFont="1" applyFill="1" applyBorder="1" applyAlignment="1">
      <alignment horizontal="center" vertical="top"/>
    </xf>
    <xf numFmtId="0" fontId="12" fillId="0" borderId="23" xfId="0" applyFont="1" applyFill="1" applyBorder="1" applyAlignment="1">
      <alignment horizontal="center" vertical="top"/>
    </xf>
    <xf numFmtId="0" fontId="12" fillId="0" borderId="24" xfId="0" applyFont="1" applyFill="1" applyBorder="1" applyAlignment="1">
      <alignment horizontal="center" vertical="top"/>
    </xf>
    <xf numFmtId="0" fontId="12" fillId="0" borderId="21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left"/>
    </xf>
    <xf numFmtId="49" fontId="3" fillId="0" borderId="18" xfId="0" applyNumberFormat="1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top"/>
    </xf>
    <xf numFmtId="0" fontId="4" fillId="0" borderId="28" xfId="0" applyFont="1" applyFill="1" applyBorder="1" applyAlignment="1">
      <alignment horizontal="center"/>
    </xf>
    <xf numFmtId="4" fontId="4" fillId="0" borderId="28" xfId="0" applyNumberFormat="1" applyFont="1" applyFill="1" applyBorder="1" applyAlignment="1">
      <alignment horizontal="right"/>
    </xf>
    <xf numFmtId="0" fontId="4" fillId="0" borderId="41" xfId="0" applyFont="1" applyFill="1" applyBorder="1" applyAlignment="1">
      <alignment horizontal="right" vertical="center"/>
    </xf>
    <xf numFmtId="4" fontId="3" fillId="0" borderId="4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22" xfId="0" applyFont="1" applyFill="1" applyBorder="1"/>
    <xf numFmtId="0" fontId="1" fillId="0" borderId="0" xfId="0" applyFont="1" applyFill="1" applyBorder="1"/>
    <xf numFmtId="4" fontId="2" fillId="0" borderId="22" xfId="0" applyNumberFormat="1" applyFont="1" applyFill="1" applyBorder="1" applyAlignment="1">
      <alignment horizontal="right" vertical="center"/>
    </xf>
    <xf numFmtId="0" fontId="4" fillId="0" borderId="22" xfId="0" applyFont="1" applyBorder="1"/>
    <xf numFmtId="0" fontId="7" fillId="0" borderId="0" xfId="0" applyFont="1" applyBorder="1"/>
    <xf numFmtId="0" fontId="4" fillId="0" borderId="0" xfId="0" applyFont="1" applyFill="1" applyBorder="1"/>
    <xf numFmtId="4" fontId="2" fillId="0" borderId="2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1" fillId="0" borderId="41" xfId="0" applyFont="1" applyFill="1" applyBorder="1"/>
    <xf numFmtId="0" fontId="1" fillId="0" borderId="0" xfId="0" applyFont="1"/>
    <xf numFmtId="2" fontId="4" fillId="0" borderId="2" xfId="2" applyNumberFormat="1" applyFont="1" applyFill="1" applyBorder="1" applyAlignment="1">
      <alignment horizontal="center"/>
    </xf>
    <xf numFmtId="2" fontId="4" fillId="0" borderId="4" xfId="2" applyNumberFormat="1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vertical="center"/>
    </xf>
    <xf numFmtId="0" fontId="14" fillId="0" borderId="15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 applyProtection="1">
      <alignment horizontal="right"/>
    </xf>
    <xf numFmtId="2" fontId="8" fillId="0" borderId="0" xfId="0" applyNumberFormat="1" applyFont="1" applyFill="1" applyBorder="1" applyAlignment="1" applyProtection="1"/>
    <xf numFmtId="4" fontId="8" fillId="0" borderId="0" xfId="0" applyNumberFormat="1" applyFont="1" applyFill="1" applyBorder="1" applyAlignment="1" applyProtection="1"/>
    <xf numFmtId="0" fontId="3" fillId="0" borderId="8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4" fillId="0" borderId="30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/>
    <xf numFmtId="0" fontId="2" fillId="0" borderId="3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/>
    <xf numFmtId="0" fontId="3" fillId="0" borderId="25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8" fillId="0" borderId="0" xfId="0" applyNumberFormat="1" applyFont="1" applyFill="1" applyBorder="1" applyAlignment="1" applyProtection="1">
      <alignment horizontal="center"/>
    </xf>
  </cellXfs>
  <cellStyles count="3">
    <cellStyle name="Normal" xfId="0" builtinId="0"/>
    <cellStyle name="Normal 19" xfId="1"/>
    <cellStyle name="Normal_TENDER ZA PREBACIVANJE U PREDMER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showGridLines="0" showZeros="0" tabSelected="1" view="pageBreakPreview" zoomScaleSheetLayoutView="100" workbookViewId="0">
      <selection activeCell="F70" sqref="F70"/>
    </sheetView>
  </sheetViews>
  <sheetFormatPr defaultRowHeight="12.75" x14ac:dyDescent="0.2"/>
  <cols>
    <col min="1" max="1" width="12.5703125" style="28" customWidth="1"/>
    <col min="2" max="2" width="33.7109375" style="28" customWidth="1"/>
    <col min="3" max="3" width="5.7109375" style="28" customWidth="1"/>
    <col min="4" max="4" width="9.7109375" style="28" customWidth="1"/>
    <col min="5" max="5" width="14.42578125" style="28" customWidth="1"/>
    <col min="6" max="6" width="15.7109375" style="28" customWidth="1"/>
    <col min="7" max="7" width="1.7109375" style="1" customWidth="1"/>
    <col min="8" max="8" width="11.7109375" bestFit="1" customWidth="1"/>
    <col min="9" max="9" width="12.5703125" bestFit="1" customWidth="1"/>
  </cols>
  <sheetData>
    <row r="1" spans="1:7" s="2" customFormat="1" x14ac:dyDescent="0.2">
      <c r="A1" s="28"/>
      <c r="B1" s="28"/>
      <c r="C1" s="28"/>
      <c r="D1" s="28"/>
      <c r="E1" s="28"/>
      <c r="F1" s="28"/>
      <c r="G1" s="1"/>
    </row>
    <row r="2" spans="1:7" s="2" customFormat="1" ht="18" x14ac:dyDescent="0.2">
      <c r="A2" s="133" t="s">
        <v>102</v>
      </c>
      <c r="B2" s="133"/>
      <c r="C2" s="133"/>
      <c r="D2" s="133"/>
      <c r="E2" s="133"/>
      <c r="F2" s="133"/>
      <c r="G2" s="1"/>
    </row>
    <row r="3" spans="1:7" s="2" customFormat="1" ht="15.75" x14ac:dyDescent="0.2">
      <c r="A3" s="132" t="s">
        <v>71</v>
      </c>
      <c r="B3" s="132"/>
      <c r="C3" s="132"/>
      <c r="D3" s="132"/>
      <c r="E3" s="132"/>
      <c r="F3" s="132"/>
      <c r="G3" s="1"/>
    </row>
    <row r="4" spans="1:7" s="27" customFormat="1" ht="15.75" customHeight="1" x14ac:dyDescent="0.2">
      <c r="A4" s="136" t="s">
        <v>64</v>
      </c>
      <c r="B4" s="137"/>
      <c r="C4" s="137"/>
      <c r="D4" s="137"/>
      <c r="E4" s="137"/>
      <c r="F4" s="138"/>
      <c r="G4" s="28"/>
    </row>
    <row r="5" spans="1:7" s="27" customFormat="1" ht="15.75" customHeight="1" x14ac:dyDescent="0.2">
      <c r="A5" s="139"/>
      <c r="B5" s="140"/>
      <c r="C5" s="140"/>
      <c r="D5" s="140"/>
      <c r="E5" s="140"/>
      <c r="F5" s="141"/>
      <c r="G5" s="28"/>
    </row>
    <row r="6" spans="1:7" s="27" customFormat="1" ht="15.75" customHeight="1" x14ac:dyDescent="0.2">
      <c r="A6" s="142"/>
      <c r="B6" s="143"/>
      <c r="C6" s="143"/>
      <c r="D6" s="143"/>
      <c r="E6" s="143"/>
      <c r="F6" s="144"/>
      <c r="G6" s="28"/>
    </row>
    <row r="7" spans="1:7" s="27" customFormat="1" ht="13.5" thickBot="1" x14ac:dyDescent="0.25">
      <c r="A7" s="28"/>
      <c r="B7" s="28"/>
      <c r="C7" s="28"/>
      <c r="D7" s="28"/>
      <c r="E7" s="28"/>
      <c r="F7" s="28"/>
      <c r="G7" s="28"/>
    </row>
    <row r="8" spans="1:7" s="27" customFormat="1" ht="27" thickTop="1" thickBot="1" x14ac:dyDescent="0.25">
      <c r="A8" s="145" t="s">
        <v>0</v>
      </c>
      <c r="B8" s="134" t="s">
        <v>2</v>
      </c>
      <c r="C8" s="134" t="s">
        <v>8</v>
      </c>
      <c r="D8" s="38" t="s">
        <v>1</v>
      </c>
      <c r="E8" s="38" t="s">
        <v>3</v>
      </c>
      <c r="F8" s="30" t="s">
        <v>4</v>
      </c>
      <c r="G8" s="28"/>
    </row>
    <row r="9" spans="1:7" s="64" customFormat="1" ht="14.25" thickTop="1" thickBot="1" x14ac:dyDescent="0.25">
      <c r="A9" s="146"/>
      <c r="B9" s="135"/>
      <c r="C9" s="135"/>
      <c r="D9" s="39" t="s">
        <v>5</v>
      </c>
      <c r="E9" s="39" t="s">
        <v>6</v>
      </c>
      <c r="F9" s="31" t="s">
        <v>7</v>
      </c>
      <c r="G9" s="28"/>
    </row>
    <row r="10" spans="1:7" s="40" customFormat="1" ht="20.100000000000001" customHeight="1" thickTop="1" thickBot="1" x14ac:dyDescent="0.25">
      <c r="A10" s="95" t="s">
        <v>100</v>
      </c>
      <c r="B10" s="124" t="s">
        <v>50</v>
      </c>
      <c r="C10" s="125"/>
      <c r="D10" s="125"/>
      <c r="E10" s="125"/>
      <c r="F10" s="126"/>
      <c r="G10" s="28"/>
    </row>
    <row r="11" spans="1:7" s="27" customFormat="1" ht="20.100000000000001" customHeight="1" thickTop="1" thickBot="1" x14ac:dyDescent="0.25">
      <c r="A11" s="84" t="s">
        <v>72</v>
      </c>
      <c r="B11" s="124" t="s">
        <v>9</v>
      </c>
      <c r="C11" s="125"/>
      <c r="D11" s="125"/>
      <c r="E11" s="125"/>
      <c r="F11" s="126"/>
      <c r="G11" s="28"/>
    </row>
    <row r="12" spans="1:7" s="27" customFormat="1" ht="51.75" thickTop="1" x14ac:dyDescent="0.2">
      <c r="A12" s="85" t="s">
        <v>73</v>
      </c>
      <c r="B12" s="66" t="s">
        <v>25</v>
      </c>
      <c r="C12" s="9" t="s">
        <v>24</v>
      </c>
      <c r="D12" s="74">
        <v>133</v>
      </c>
      <c r="E12" s="17"/>
      <c r="F12" s="32">
        <f>D12*E12</f>
        <v>0</v>
      </c>
      <c r="G12" s="28"/>
    </row>
    <row r="13" spans="1:7" s="27" customFormat="1" ht="9.9499999999999993" customHeight="1" x14ac:dyDescent="0.2">
      <c r="A13" s="86"/>
      <c r="B13" s="52"/>
      <c r="C13" s="22"/>
      <c r="D13" s="22"/>
      <c r="E13" s="23"/>
      <c r="F13" s="23"/>
      <c r="G13" s="28"/>
    </row>
    <row r="14" spans="1:7" s="40" customFormat="1" ht="20.100000000000001" customHeight="1" x14ac:dyDescent="0.2">
      <c r="A14" s="127" t="s">
        <v>15</v>
      </c>
      <c r="B14" s="128"/>
      <c r="C14" s="128"/>
      <c r="D14" s="128"/>
      <c r="E14" s="128"/>
      <c r="F14" s="33">
        <f>SUM(F12:F13)</f>
        <v>0</v>
      </c>
      <c r="G14" s="28"/>
    </row>
    <row r="15" spans="1:7" s="27" customFormat="1" ht="12" customHeight="1" thickBot="1" x14ac:dyDescent="0.25">
      <c r="A15" s="28"/>
      <c r="B15" s="28"/>
      <c r="C15" s="28"/>
      <c r="D15" s="28"/>
      <c r="E15" s="28"/>
      <c r="F15" s="28"/>
      <c r="G15" s="28"/>
    </row>
    <row r="16" spans="1:7" s="40" customFormat="1" ht="20.100000000000001" customHeight="1" thickTop="1" thickBot="1" x14ac:dyDescent="0.25">
      <c r="A16" s="84" t="s">
        <v>74</v>
      </c>
      <c r="B16" s="124" t="s">
        <v>10</v>
      </c>
      <c r="C16" s="125"/>
      <c r="D16" s="125"/>
      <c r="E16" s="125"/>
      <c r="F16" s="126"/>
      <c r="G16" s="28"/>
    </row>
    <row r="17" spans="1:7" s="40" customFormat="1" ht="114" customHeight="1" thickTop="1" x14ac:dyDescent="0.2">
      <c r="A17" s="87" t="s">
        <v>75</v>
      </c>
      <c r="B17" s="3" t="s">
        <v>29</v>
      </c>
      <c r="C17" s="14"/>
      <c r="D17" s="14"/>
      <c r="E17" s="15"/>
      <c r="F17" s="34"/>
      <c r="G17" s="28"/>
    </row>
    <row r="18" spans="1:7" s="40" customFormat="1" x14ac:dyDescent="0.2">
      <c r="A18" s="88"/>
      <c r="B18" s="4" t="s">
        <v>11</v>
      </c>
      <c r="C18" s="5"/>
      <c r="D18" s="5"/>
      <c r="E18" s="6"/>
      <c r="F18" s="21"/>
      <c r="G18" s="28"/>
    </row>
    <row r="19" spans="1:7" s="40" customFormat="1" x14ac:dyDescent="0.2">
      <c r="A19" s="88"/>
      <c r="B19" s="7" t="s">
        <v>37</v>
      </c>
      <c r="C19" s="5" t="s">
        <v>19</v>
      </c>
      <c r="D19" s="16">
        <v>139.88999999999999</v>
      </c>
      <c r="E19" s="6"/>
      <c r="F19" s="21">
        <f>D19*E19</f>
        <v>0</v>
      </c>
      <c r="G19" s="28"/>
    </row>
    <row r="20" spans="1:7" s="40" customFormat="1" x14ac:dyDescent="0.2">
      <c r="A20" s="89"/>
      <c r="B20" s="7" t="s">
        <v>38</v>
      </c>
      <c r="C20" s="5" t="s">
        <v>19</v>
      </c>
      <c r="D20" s="16">
        <v>34.97</v>
      </c>
      <c r="E20" s="6"/>
      <c r="F20" s="21">
        <f>D20*E20</f>
        <v>0</v>
      </c>
      <c r="G20" s="28"/>
    </row>
    <row r="21" spans="1:7" s="40" customFormat="1" x14ac:dyDescent="0.2">
      <c r="A21" s="88"/>
      <c r="B21" s="4" t="s">
        <v>43</v>
      </c>
      <c r="C21" s="5"/>
      <c r="D21" s="5"/>
      <c r="E21" s="6"/>
      <c r="F21" s="21"/>
      <c r="G21" s="28"/>
    </row>
    <row r="22" spans="1:7" s="40" customFormat="1" x14ac:dyDescent="0.2">
      <c r="A22" s="88"/>
      <c r="B22" s="7" t="s">
        <v>37</v>
      </c>
      <c r="C22" s="5" t="s">
        <v>19</v>
      </c>
      <c r="D22" s="16">
        <v>11.56</v>
      </c>
      <c r="E22" s="6"/>
      <c r="F22" s="21">
        <f>D22*E22</f>
        <v>0</v>
      </c>
      <c r="G22" s="28"/>
    </row>
    <row r="23" spans="1:7" s="40" customFormat="1" x14ac:dyDescent="0.2">
      <c r="A23" s="89"/>
      <c r="B23" s="7" t="s">
        <v>38</v>
      </c>
      <c r="C23" s="5" t="s">
        <v>19</v>
      </c>
      <c r="D23" s="16">
        <v>2.92</v>
      </c>
      <c r="E23" s="6"/>
      <c r="F23" s="21">
        <f>D23*E23</f>
        <v>0</v>
      </c>
      <c r="G23" s="28"/>
    </row>
    <row r="24" spans="1:7" s="40" customFormat="1" ht="38.25" x14ac:dyDescent="0.2">
      <c r="A24" s="90" t="s">
        <v>76</v>
      </c>
      <c r="B24" s="8" t="s">
        <v>59</v>
      </c>
      <c r="C24" s="9" t="s">
        <v>32</v>
      </c>
      <c r="D24" s="11">
        <v>112.2</v>
      </c>
      <c r="E24" s="10"/>
      <c r="F24" s="35">
        <f>+D24*E24</f>
        <v>0</v>
      </c>
      <c r="G24" s="28"/>
    </row>
    <row r="25" spans="1:7" s="40" customFormat="1" ht="63" customHeight="1" x14ac:dyDescent="0.2">
      <c r="A25" s="90" t="s">
        <v>77</v>
      </c>
      <c r="B25" s="12" t="s">
        <v>30</v>
      </c>
      <c r="C25" s="9" t="s">
        <v>19</v>
      </c>
      <c r="D25" s="9">
        <v>67.12</v>
      </c>
      <c r="E25" s="10"/>
      <c r="F25" s="35">
        <f>+D25*E25</f>
        <v>0</v>
      </c>
      <c r="G25" s="28"/>
    </row>
    <row r="26" spans="1:7" s="40" customFormat="1" ht="9.9499999999999993" customHeight="1" x14ac:dyDescent="0.2">
      <c r="A26" s="86"/>
      <c r="B26" s="109"/>
      <c r="C26" s="22"/>
      <c r="D26" s="22"/>
      <c r="E26" s="23"/>
      <c r="F26" s="23"/>
      <c r="G26" s="28"/>
    </row>
    <row r="27" spans="1:7" s="40" customFormat="1" ht="9.9499999999999993" customHeight="1" x14ac:dyDescent="0.2">
      <c r="A27" s="96"/>
      <c r="B27" s="110"/>
      <c r="C27" s="97"/>
      <c r="D27" s="97"/>
      <c r="E27" s="98"/>
      <c r="F27" s="98"/>
      <c r="G27" s="28"/>
    </row>
    <row r="28" spans="1:7" s="40" customFormat="1" ht="218.25" customHeight="1" x14ac:dyDescent="0.2">
      <c r="A28" s="91" t="s">
        <v>78</v>
      </c>
      <c r="B28" s="57" t="s">
        <v>39</v>
      </c>
      <c r="C28" s="18"/>
      <c r="D28" s="18"/>
      <c r="E28" s="19"/>
      <c r="F28" s="36"/>
      <c r="G28" s="28"/>
    </row>
    <row r="29" spans="1:7" s="40" customFormat="1" ht="13.5" customHeight="1" x14ac:dyDescent="0.2">
      <c r="A29" s="85"/>
      <c r="B29" s="51" t="s">
        <v>44</v>
      </c>
      <c r="C29" s="75" t="s">
        <v>19</v>
      </c>
      <c r="D29" s="74">
        <v>115.11</v>
      </c>
      <c r="E29" s="17"/>
      <c r="F29" s="32">
        <f>+D29*E29</f>
        <v>0</v>
      </c>
      <c r="G29" s="28"/>
    </row>
    <row r="30" spans="1:7" s="46" customFormat="1" ht="41.25" customHeight="1" x14ac:dyDescent="0.2">
      <c r="A30" s="90" t="s">
        <v>79</v>
      </c>
      <c r="B30" s="13" t="s">
        <v>60</v>
      </c>
      <c r="C30" s="9" t="s">
        <v>19</v>
      </c>
      <c r="D30" s="9">
        <v>0.65</v>
      </c>
      <c r="E30" s="10"/>
      <c r="F30" s="35">
        <f>+D30*E30</f>
        <v>0</v>
      </c>
      <c r="G30" s="37"/>
    </row>
    <row r="31" spans="1:7" s="40" customFormat="1" ht="78" customHeight="1" x14ac:dyDescent="0.2">
      <c r="A31" s="90" t="s">
        <v>80</v>
      </c>
      <c r="B31" s="13" t="s">
        <v>31</v>
      </c>
      <c r="C31" s="9" t="s">
        <v>19</v>
      </c>
      <c r="D31" s="9">
        <v>189.44</v>
      </c>
      <c r="E31" s="10"/>
      <c r="F31" s="35">
        <f>+D31*E31</f>
        <v>0</v>
      </c>
      <c r="G31" s="28"/>
    </row>
    <row r="32" spans="1:7" s="46" customFormat="1" ht="63.75" x14ac:dyDescent="0.2">
      <c r="A32" s="90" t="s">
        <v>81</v>
      </c>
      <c r="B32" s="12" t="s">
        <v>34</v>
      </c>
      <c r="C32" s="9" t="s">
        <v>20</v>
      </c>
      <c r="D32" s="9"/>
      <c r="E32" s="10"/>
      <c r="F32" s="35"/>
      <c r="G32" s="37"/>
    </row>
    <row r="33" spans="1:10" s="46" customFormat="1" ht="9.9499999999999993" customHeight="1" x14ac:dyDescent="0.2">
      <c r="A33" s="41"/>
      <c r="B33" s="41"/>
      <c r="C33" s="41"/>
      <c r="D33" s="41"/>
      <c r="E33" s="41"/>
      <c r="F33" s="41"/>
      <c r="G33" s="37"/>
    </row>
    <row r="34" spans="1:10" s="46" customFormat="1" ht="20.100000000000001" customHeight="1" x14ac:dyDescent="0.2">
      <c r="A34" s="129" t="s">
        <v>21</v>
      </c>
      <c r="B34" s="130"/>
      <c r="C34" s="130"/>
      <c r="D34" s="130"/>
      <c r="E34" s="131"/>
      <c r="F34" s="33">
        <f>SUM(F17:F32)</f>
        <v>0</v>
      </c>
      <c r="G34" s="37"/>
    </row>
    <row r="35" spans="1:10" s="46" customFormat="1" ht="9.9499999999999993" customHeight="1" thickBot="1" x14ac:dyDescent="0.25">
      <c r="A35" s="42"/>
      <c r="B35" s="42"/>
      <c r="C35" s="42"/>
      <c r="D35" s="42"/>
      <c r="E35" s="42"/>
      <c r="F35" s="48"/>
      <c r="G35" s="37"/>
    </row>
    <row r="36" spans="1:10" s="40" customFormat="1" ht="20.100000000000001" customHeight="1" thickTop="1" thickBot="1" x14ac:dyDescent="0.25">
      <c r="A36" s="84" t="s">
        <v>82</v>
      </c>
      <c r="B36" s="124" t="s">
        <v>12</v>
      </c>
      <c r="C36" s="125"/>
      <c r="D36" s="125"/>
      <c r="E36" s="125"/>
      <c r="F36" s="126"/>
      <c r="G36" s="28"/>
    </row>
    <row r="37" spans="1:10" s="40" customFormat="1" ht="66" customHeight="1" thickTop="1" x14ac:dyDescent="0.2">
      <c r="A37" s="87" t="s">
        <v>83</v>
      </c>
      <c r="B37" s="3" t="s">
        <v>40</v>
      </c>
      <c r="C37" s="29" t="s">
        <v>33</v>
      </c>
      <c r="D37" s="53">
        <v>427.66</v>
      </c>
      <c r="E37" s="15"/>
      <c r="F37" s="34">
        <f>+D37*E37</f>
        <v>0</v>
      </c>
      <c r="G37" s="28"/>
      <c r="J37" s="40">
        <v>7</v>
      </c>
    </row>
    <row r="38" spans="1:10" s="40" customFormat="1" ht="9.9499999999999993" customHeight="1" x14ac:dyDescent="0.2">
      <c r="A38" s="41"/>
      <c r="B38" s="41"/>
      <c r="C38" s="41"/>
      <c r="D38" s="41"/>
      <c r="E38" s="41"/>
      <c r="F38" s="41"/>
      <c r="G38" s="28"/>
    </row>
    <row r="39" spans="1:10" s="40" customFormat="1" ht="20.100000000000001" customHeight="1" x14ac:dyDescent="0.2">
      <c r="A39" s="129" t="s">
        <v>17</v>
      </c>
      <c r="B39" s="130"/>
      <c r="C39" s="130"/>
      <c r="D39" s="130"/>
      <c r="E39" s="131"/>
      <c r="F39" s="33">
        <f>+F37</f>
        <v>0</v>
      </c>
      <c r="G39" s="28"/>
    </row>
    <row r="40" spans="1:10" s="40" customFormat="1" ht="9.9499999999999993" customHeight="1" x14ac:dyDescent="0.2">
      <c r="A40" s="43"/>
      <c r="B40" s="43"/>
      <c r="C40" s="43"/>
      <c r="D40" s="43"/>
      <c r="E40" s="43"/>
      <c r="F40" s="47"/>
      <c r="G40" s="28"/>
    </row>
    <row r="41" spans="1:10" s="40" customFormat="1" ht="9.9499999999999993" customHeight="1" thickBot="1" x14ac:dyDescent="0.25">
      <c r="A41" s="99"/>
      <c r="B41" s="99"/>
      <c r="C41" s="99"/>
      <c r="D41" s="99"/>
      <c r="E41" s="99"/>
      <c r="F41" s="100"/>
      <c r="G41" s="28"/>
    </row>
    <row r="42" spans="1:10" s="60" customFormat="1" ht="20.100000000000001" customHeight="1" thickTop="1" thickBot="1" x14ac:dyDescent="0.25">
      <c r="A42" s="84" t="s">
        <v>84</v>
      </c>
      <c r="B42" s="124" t="s">
        <v>13</v>
      </c>
      <c r="C42" s="125"/>
      <c r="D42" s="125"/>
      <c r="E42" s="125"/>
      <c r="F42" s="126"/>
      <c r="G42" s="59"/>
    </row>
    <row r="43" spans="1:10" s="40" customFormat="1" ht="234" customHeight="1" thickTop="1" x14ac:dyDescent="0.2">
      <c r="A43" s="87" t="s">
        <v>85</v>
      </c>
      <c r="B43" s="20" t="s">
        <v>58</v>
      </c>
      <c r="C43" s="5"/>
      <c r="D43" s="5"/>
      <c r="E43" s="6"/>
      <c r="F43" s="21"/>
      <c r="G43" s="28"/>
    </row>
    <row r="44" spans="1:10" s="40" customFormat="1" x14ac:dyDescent="0.2">
      <c r="A44" s="88"/>
      <c r="B44" s="58" t="s">
        <v>67</v>
      </c>
      <c r="C44" s="5" t="s">
        <v>24</v>
      </c>
      <c r="D44" s="113">
        <v>95</v>
      </c>
      <c r="E44" s="6"/>
      <c r="F44" s="21">
        <f>+D44*E44</f>
        <v>0</v>
      </c>
      <c r="G44" s="28"/>
    </row>
    <row r="45" spans="1:10" s="112" customFormat="1" ht="206.25" customHeight="1" x14ac:dyDescent="0.2">
      <c r="A45" s="91" t="s">
        <v>86</v>
      </c>
      <c r="B45" s="57" t="s">
        <v>66</v>
      </c>
      <c r="C45" s="18"/>
      <c r="D45" s="115"/>
      <c r="E45" s="115"/>
      <c r="F45" s="116"/>
    </row>
    <row r="46" spans="1:10" s="112" customFormat="1" ht="12.75" customHeight="1" x14ac:dyDescent="0.2">
      <c r="A46" s="88"/>
      <c r="B46" s="58" t="s">
        <v>61</v>
      </c>
      <c r="C46" s="75" t="s">
        <v>65</v>
      </c>
      <c r="D46" s="114">
        <v>40</v>
      </c>
      <c r="E46" s="17"/>
      <c r="F46" s="32">
        <f>+D46*E46</f>
        <v>0</v>
      </c>
    </row>
    <row r="47" spans="1:10" s="60" customFormat="1" ht="77.25" customHeight="1" x14ac:dyDescent="0.2">
      <c r="A47" s="91" t="s">
        <v>87</v>
      </c>
      <c r="B47" s="20" t="s">
        <v>68</v>
      </c>
      <c r="C47" s="9" t="s">
        <v>18</v>
      </c>
      <c r="D47" s="65">
        <v>4</v>
      </c>
      <c r="E47" s="10"/>
      <c r="F47" s="35">
        <f t="shared" ref="F47:F48" si="0">+D47*E47</f>
        <v>0</v>
      </c>
      <c r="G47" s="59"/>
    </row>
    <row r="48" spans="1:10" s="60" customFormat="1" ht="40.5" customHeight="1" x14ac:dyDescent="0.2">
      <c r="A48" s="90" t="s">
        <v>88</v>
      </c>
      <c r="B48" s="12" t="s">
        <v>26</v>
      </c>
      <c r="C48" s="9" t="s">
        <v>18</v>
      </c>
      <c r="D48" s="65">
        <v>31</v>
      </c>
      <c r="E48" s="10"/>
      <c r="F48" s="35">
        <f t="shared" si="0"/>
        <v>0</v>
      </c>
      <c r="G48" s="59"/>
    </row>
    <row r="49" spans="1:16" ht="141.75" customHeight="1" x14ac:dyDescent="0.2">
      <c r="A49" s="91" t="s">
        <v>89</v>
      </c>
      <c r="B49" s="20" t="s">
        <v>69</v>
      </c>
      <c r="C49" s="18"/>
      <c r="D49" s="76"/>
      <c r="E49" s="19"/>
      <c r="F49" s="36"/>
    </row>
    <row r="50" spans="1:16" s="40" customFormat="1" ht="13.5" customHeight="1" x14ac:dyDescent="0.2">
      <c r="A50" s="85"/>
      <c r="B50" s="13" t="s">
        <v>51</v>
      </c>
      <c r="C50" s="75" t="s">
        <v>18</v>
      </c>
      <c r="D50" s="77">
        <v>4</v>
      </c>
      <c r="E50" s="17"/>
      <c r="F50" s="32">
        <f>D50*E50</f>
        <v>0</v>
      </c>
      <c r="G50" s="28"/>
    </row>
    <row r="51" spans="1:16" ht="142.5" customHeight="1" x14ac:dyDescent="0.2">
      <c r="A51" s="91" t="s">
        <v>90</v>
      </c>
      <c r="B51" s="20" t="s">
        <v>70</v>
      </c>
      <c r="C51" s="18"/>
      <c r="D51" s="76"/>
      <c r="E51" s="19"/>
      <c r="F51" s="36"/>
    </row>
    <row r="52" spans="1:16" s="40" customFormat="1" ht="13.5" customHeight="1" x14ac:dyDescent="0.2">
      <c r="A52" s="85"/>
      <c r="B52" s="13" t="s">
        <v>52</v>
      </c>
      <c r="C52" s="75" t="s">
        <v>18</v>
      </c>
      <c r="D52" s="77">
        <v>2</v>
      </c>
      <c r="E52" s="17"/>
      <c r="F52" s="32">
        <f>D52*E52</f>
        <v>0</v>
      </c>
      <c r="G52" s="28"/>
    </row>
    <row r="53" spans="1:16" s="40" customFormat="1" ht="9.9499999999999993" customHeight="1" x14ac:dyDescent="0.2">
      <c r="A53" s="41"/>
      <c r="B53" s="41"/>
      <c r="C53" s="41"/>
      <c r="D53" s="41"/>
      <c r="E53" s="41"/>
      <c r="F53" s="41"/>
      <c r="G53" s="28"/>
    </row>
    <row r="54" spans="1:16" s="40" customFormat="1" ht="20.100000000000001" customHeight="1" x14ac:dyDescent="0.2">
      <c r="A54" s="129" t="s">
        <v>23</v>
      </c>
      <c r="B54" s="130"/>
      <c r="C54" s="130"/>
      <c r="D54" s="130"/>
      <c r="E54" s="131"/>
      <c r="F54" s="33">
        <f>SUM(F43:F53)</f>
        <v>0</v>
      </c>
      <c r="G54" s="28"/>
    </row>
    <row r="55" spans="1:16" s="40" customFormat="1" ht="20.100000000000001" customHeight="1" x14ac:dyDescent="0.2">
      <c r="A55" s="42"/>
      <c r="B55" s="42"/>
      <c r="C55" s="42"/>
      <c r="D55" s="42"/>
      <c r="E55" s="42"/>
      <c r="F55" s="48"/>
      <c r="G55" s="28"/>
    </row>
    <row r="56" spans="1:16" s="40" customFormat="1" ht="9.9499999999999993" customHeight="1" thickBot="1" x14ac:dyDescent="0.25">
      <c r="A56" s="111"/>
      <c r="B56" s="99"/>
      <c r="C56" s="99"/>
      <c r="D56" s="99"/>
      <c r="E56" s="99"/>
      <c r="F56" s="100"/>
      <c r="G56" s="28"/>
    </row>
    <row r="57" spans="1:16" s="60" customFormat="1" ht="20.100000000000001" customHeight="1" thickTop="1" thickBot="1" x14ac:dyDescent="0.25">
      <c r="A57" s="84" t="s">
        <v>82</v>
      </c>
      <c r="B57" s="124" t="s">
        <v>35</v>
      </c>
      <c r="C57" s="125"/>
      <c r="D57" s="125"/>
      <c r="E57" s="125"/>
      <c r="F57" s="126"/>
      <c r="G57" s="59"/>
    </row>
    <row r="58" spans="1:16" s="60" customFormat="1" ht="102" customHeight="1" thickTop="1" x14ac:dyDescent="0.2">
      <c r="A58" s="87" t="s">
        <v>91</v>
      </c>
      <c r="B58" s="20" t="s">
        <v>48</v>
      </c>
      <c r="C58" s="9" t="s">
        <v>24</v>
      </c>
      <c r="D58" s="44">
        <v>9.1</v>
      </c>
      <c r="E58" s="19"/>
      <c r="F58" s="54">
        <f>D58*E58</f>
        <v>0</v>
      </c>
      <c r="G58" s="59"/>
    </row>
    <row r="59" spans="1:16" s="60" customFormat="1" ht="39" customHeight="1" x14ac:dyDescent="0.2">
      <c r="A59" s="90" t="s">
        <v>92</v>
      </c>
      <c r="B59" s="20" t="s">
        <v>41</v>
      </c>
      <c r="C59" s="9" t="s">
        <v>19</v>
      </c>
      <c r="D59" s="11">
        <v>1</v>
      </c>
      <c r="E59" s="10"/>
      <c r="F59" s="32">
        <f>+D59*E59</f>
        <v>0</v>
      </c>
      <c r="G59" s="59"/>
    </row>
    <row r="60" spans="1:16" s="60" customFormat="1" ht="65.25" customHeight="1" x14ac:dyDescent="0.2">
      <c r="A60" s="90" t="s">
        <v>93</v>
      </c>
      <c r="B60" s="12" t="s">
        <v>27</v>
      </c>
      <c r="C60" s="9" t="s">
        <v>18</v>
      </c>
      <c r="D60" s="45">
        <v>4</v>
      </c>
      <c r="E60" s="10"/>
      <c r="F60" s="35">
        <f>+D60*E60</f>
        <v>0</v>
      </c>
      <c r="G60" s="59"/>
    </row>
    <row r="61" spans="1:16" s="60" customFormat="1" ht="39" customHeight="1" x14ac:dyDescent="0.2">
      <c r="A61" s="91" t="s">
        <v>94</v>
      </c>
      <c r="B61" s="56" t="s">
        <v>55</v>
      </c>
      <c r="C61" s="18"/>
      <c r="D61" s="44"/>
      <c r="E61" s="19"/>
      <c r="F61" s="21"/>
      <c r="G61" s="59"/>
    </row>
    <row r="62" spans="1:16" s="40" customFormat="1" ht="13.5" customHeight="1" x14ac:dyDescent="0.2">
      <c r="A62" s="92"/>
      <c r="B62" s="58" t="s">
        <v>56</v>
      </c>
      <c r="C62" s="5" t="s">
        <v>19</v>
      </c>
      <c r="D62" s="16">
        <v>0.65</v>
      </c>
      <c r="E62" s="6"/>
      <c r="F62" s="21">
        <f>+D62*E62</f>
        <v>0</v>
      </c>
      <c r="G62" s="28"/>
    </row>
    <row r="63" spans="1:16" s="40" customFormat="1" ht="13.5" customHeight="1" x14ac:dyDescent="0.2">
      <c r="A63" s="85"/>
      <c r="B63" s="13" t="s">
        <v>57</v>
      </c>
      <c r="C63" s="75" t="s">
        <v>19</v>
      </c>
      <c r="D63" s="74">
        <v>0.65</v>
      </c>
      <c r="E63" s="17"/>
      <c r="F63" s="32">
        <f>+D63*E63</f>
        <v>0</v>
      </c>
      <c r="G63" s="28"/>
    </row>
    <row r="64" spans="1:16" ht="91.5" customHeight="1" x14ac:dyDescent="0.2">
      <c r="A64" s="91" t="s">
        <v>95</v>
      </c>
      <c r="B64" s="56" t="s">
        <v>54</v>
      </c>
      <c r="C64" s="9" t="s">
        <v>53</v>
      </c>
      <c r="D64" s="45">
        <v>6</v>
      </c>
      <c r="E64" s="10"/>
      <c r="F64" s="32" t="str">
        <f>IF(D64*E64&gt;0,D64*E64,"")</f>
        <v/>
      </c>
      <c r="G64"/>
      <c r="H64" s="78"/>
      <c r="I64" s="79"/>
      <c r="J64" s="80"/>
      <c r="K64" s="81"/>
      <c r="L64" s="55"/>
      <c r="M64" s="82"/>
      <c r="N64" s="82"/>
      <c r="O64" s="82"/>
      <c r="P64" s="82"/>
    </row>
    <row r="65" spans="1:7" s="40" customFormat="1" ht="9.9499999999999993" customHeight="1" x14ac:dyDescent="0.2">
      <c r="A65" s="41"/>
      <c r="B65" s="41"/>
      <c r="C65" s="41"/>
      <c r="D65" s="41"/>
      <c r="E65" s="41"/>
      <c r="F65" s="41"/>
      <c r="G65" s="28"/>
    </row>
    <row r="66" spans="1:7" s="40" customFormat="1" ht="20.100000000000001" customHeight="1" x14ac:dyDescent="0.2">
      <c r="A66" s="129" t="s">
        <v>36</v>
      </c>
      <c r="B66" s="130"/>
      <c r="C66" s="130"/>
      <c r="D66" s="130"/>
      <c r="E66" s="131"/>
      <c r="F66" s="33">
        <f>SUM(F58:F64)</f>
        <v>0</v>
      </c>
      <c r="G66" s="28"/>
    </row>
    <row r="67" spans="1:7" s="40" customFormat="1" ht="9.9499999999999993" customHeight="1" x14ac:dyDescent="0.2">
      <c r="A67" s="42"/>
      <c r="B67" s="42"/>
      <c r="C67" s="42"/>
      <c r="D67" s="42"/>
      <c r="E67" s="42"/>
      <c r="F67" s="48"/>
      <c r="G67" s="28"/>
    </row>
    <row r="68" spans="1:7" s="40" customFormat="1" ht="9.9499999999999993" customHeight="1" thickBot="1" x14ac:dyDescent="0.25">
      <c r="A68" s="99"/>
      <c r="B68" s="99"/>
      <c r="C68" s="99"/>
      <c r="D68" s="99"/>
      <c r="E68" s="99"/>
      <c r="F68" s="100"/>
      <c r="G68" s="28"/>
    </row>
    <row r="69" spans="1:7" s="60" customFormat="1" ht="20.100000000000001" customHeight="1" thickTop="1" thickBot="1" x14ac:dyDescent="0.25">
      <c r="A69" s="84" t="s">
        <v>96</v>
      </c>
      <c r="B69" s="124" t="s">
        <v>14</v>
      </c>
      <c r="C69" s="125"/>
      <c r="D69" s="125"/>
      <c r="E69" s="125"/>
      <c r="F69" s="126"/>
      <c r="G69" s="59"/>
    </row>
    <row r="70" spans="1:7" s="60" customFormat="1" ht="53.25" customHeight="1" thickTop="1" x14ac:dyDescent="0.2">
      <c r="A70" s="87" t="s">
        <v>97</v>
      </c>
      <c r="B70" s="13" t="s">
        <v>28</v>
      </c>
      <c r="C70" s="9" t="s">
        <v>22</v>
      </c>
      <c r="D70" s="74">
        <f>D46+D44</f>
        <v>135</v>
      </c>
      <c r="E70" s="17"/>
      <c r="F70" s="32">
        <f t="shared" ref="F70:F71" si="1">D70*E70</f>
        <v>0</v>
      </c>
      <c r="G70" s="59"/>
    </row>
    <row r="71" spans="1:7" s="60" customFormat="1" ht="39.75" customHeight="1" x14ac:dyDescent="0.2">
      <c r="A71" s="90" t="s">
        <v>98</v>
      </c>
      <c r="B71" s="12" t="s">
        <v>42</v>
      </c>
      <c r="C71" s="9" t="s">
        <v>22</v>
      </c>
      <c r="D71" s="11">
        <f>+D70</f>
        <v>135</v>
      </c>
      <c r="E71" s="10"/>
      <c r="F71" s="32">
        <f t="shared" si="1"/>
        <v>0</v>
      </c>
      <c r="G71" s="59"/>
    </row>
    <row r="72" spans="1:7" s="46" customFormat="1" ht="117" customHeight="1" x14ac:dyDescent="0.2">
      <c r="A72" s="90" t="s">
        <v>99</v>
      </c>
      <c r="B72" s="67" t="s">
        <v>47</v>
      </c>
      <c r="C72" s="68" t="s">
        <v>22</v>
      </c>
      <c r="D72" s="11">
        <f>+D70</f>
        <v>135</v>
      </c>
      <c r="E72" s="10"/>
      <c r="F72" s="35">
        <f>+D72*E72</f>
        <v>0</v>
      </c>
      <c r="G72" s="37"/>
    </row>
    <row r="73" spans="1:7" s="40" customFormat="1" ht="9.9499999999999993" customHeight="1" x14ac:dyDescent="0.2">
      <c r="A73" s="93"/>
      <c r="B73" s="26"/>
      <c r="C73" s="24"/>
      <c r="D73" s="24"/>
      <c r="E73" s="25"/>
      <c r="F73" s="25"/>
      <c r="G73" s="28"/>
    </row>
    <row r="74" spans="1:7" s="40" customFormat="1" ht="20.100000000000001" customHeight="1" x14ac:dyDescent="0.2">
      <c r="A74" s="129" t="s">
        <v>16</v>
      </c>
      <c r="B74" s="130"/>
      <c r="C74" s="130"/>
      <c r="D74" s="130"/>
      <c r="E74" s="131"/>
      <c r="F74" s="33">
        <f>SUM(F70:F73)</f>
        <v>0</v>
      </c>
      <c r="G74" s="28"/>
    </row>
    <row r="75" spans="1:7" s="40" customFormat="1" ht="20.100000000000001" customHeight="1" x14ac:dyDescent="0.2">
      <c r="A75" s="42"/>
      <c r="B75" s="42"/>
      <c r="C75" s="42"/>
      <c r="D75" s="42"/>
      <c r="E75" s="42"/>
      <c r="F75" s="48"/>
      <c r="G75" s="28"/>
    </row>
    <row r="76" spans="1:7" s="40" customFormat="1" ht="9.9499999999999993" customHeight="1" x14ac:dyDescent="0.2">
      <c r="A76" s="43"/>
      <c r="B76" s="43"/>
      <c r="C76" s="43"/>
      <c r="D76" s="43"/>
      <c r="E76" s="43"/>
      <c r="F76" s="47"/>
      <c r="G76" s="28"/>
    </row>
    <row r="77" spans="1:7" s="40" customFormat="1" ht="9.9499999999999993" customHeight="1" x14ac:dyDescent="0.2">
      <c r="A77" s="43"/>
      <c r="B77" s="43"/>
      <c r="C77" s="43"/>
      <c r="D77" s="43"/>
      <c r="E77" s="43"/>
      <c r="F77" s="47"/>
      <c r="G77" s="28"/>
    </row>
    <row r="78" spans="1:7" s="40" customFormat="1" ht="9.9499999999999993" customHeight="1" x14ac:dyDescent="0.2">
      <c r="A78" s="43"/>
      <c r="B78" s="43"/>
      <c r="C78" s="43"/>
      <c r="D78" s="43"/>
      <c r="E78" s="43"/>
      <c r="F78" s="47"/>
      <c r="G78" s="28"/>
    </row>
    <row r="79" spans="1:7" s="40" customFormat="1" ht="12.75" customHeight="1" x14ac:dyDescent="0.2">
      <c r="A79" s="43"/>
      <c r="B79" s="43"/>
      <c r="C79" s="43"/>
      <c r="D79" s="43"/>
      <c r="E79" s="43"/>
      <c r="F79" s="47"/>
      <c r="G79" s="28"/>
    </row>
    <row r="80" spans="1:7" s="103" customFormat="1" ht="9.9499999999999993" customHeight="1" thickBot="1" x14ac:dyDescent="0.25">
      <c r="A80" s="43"/>
      <c r="B80" s="43"/>
      <c r="C80" s="43"/>
      <c r="D80" s="43"/>
      <c r="E80" s="43"/>
      <c r="F80" s="47"/>
      <c r="G80" s="107"/>
    </row>
    <row r="81" spans="1:8" s="27" customFormat="1" ht="17.25" thickTop="1" thickBot="1" x14ac:dyDescent="0.25">
      <c r="A81" s="148" t="s">
        <v>45</v>
      </c>
      <c r="B81" s="149"/>
      <c r="C81" s="149"/>
      <c r="D81" s="149"/>
      <c r="E81" s="149"/>
      <c r="F81" s="150"/>
      <c r="G81" s="28"/>
    </row>
    <row r="82" spans="1:8" s="40" customFormat="1" ht="9.9499999999999993" customHeight="1" thickTop="1" thickBot="1" x14ac:dyDescent="0.25">
      <c r="A82" s="43"/>
      <c r="B82" s="43"/>
      <c r="C82" s="43"/>
      <c r="D82" s="43"/>
      <c r="E82" s="43"/>
      <c r="F82" s="47"/>
      <c r="G82" s="28"/>
    </row>
    <row r="83" spans="1:8" s="40" customFormat="1" ht="20.100000000000001" customHeight="1" thickTop="1" thickBot="1" x14ac:dyDescent="0.3">
      <c r="A83" s="84" t="s">
        <v>101</v>
      </c>
      <c r="B83" s="117" t="str">
        <f>+B11</f>
        <v>ПРИПРЕМНИ РАДОВИ</v>
      </c>
      <c r="C83" s="118"/>
      <c r="D83" s="118"/>
      <c r="E83" s="119"/>
      <c r="F83" s="49">
        <f>+F14</f>
        <v>0</v>
      </c>
      <c r="G83" s="28"/>
    </row>
    <row r="84" spans="1:8" s="40" customFormat="1" ht="20.100000000000001" customHeight="1" thickTop="1" thickBot="1" x14ac:dyDescent="0.3">
      <c r="A84" s="84" t="s">
        <v>74</v>
      </c>
      <c r="B84" s="71" t="str">
        <f>B16</f>
        <v>ЗЕМЉАНИ РАДОВИ</v>
      </c>
      <c r="C84" s="72"/>
      <c r="D84" s="72"/>
      <c r="E84" s="73"/>
      <c r="F84" s="49">
        <f>F34</f>
        <v>0</v>
      </c>
      <c r="G84" s="28"/>
    </row>
    <row r="85" spans="1:8" s="40" customFormat="1" ht="20.100000000000001" customHeight="1" thickTop="1" thickBot="1" x14ac:dyDescent="0.3">
      <c r="A85" s="84" t="s">
        <v>82</v>
      </c>
      <c r="B85" s="71" t="s">
        <v>12</v>
      </c>
      <c r="C85" s="72"/>
      <c r="D85" s="72"/>
      <c r="E85" s="73"/>
      <c r="F85" s="49">
        <f>F39</f>
        <v>0</v>
      </c>
      <c r="G85" s="28"/>
    </row>
    <row r="86" spans="1:8" s="40" customFormat="1" ht="20.100000000000001" customHeight="1" thickTop="1" thickBot="1" x14ac:dyDescent="0.3">
      <c r="A86" s="84" t="s">
        <v>84</v>
      </c>
      <c r="B86" s="71" t="s">
        <v>13</v>
      </c>
      <c r="C86" s="72"/>
      <c r="D86" s="72"/>
      <c r="E86" s="73"/>
      <c r="F86" s="49">
        <f>F54</f>
        <v>0</v>
      </c>
      <c r="G86" s="28"/>
    </row>
    <row r="87" spans="1:8" s="40" customFormat="1" ht="20.100000000000001" customHeight="1" thickTop="1" thickBot="1" x14ac:dyDescent="0.3">
      <c r="A87" s="84" t="s">
        <v>82</v>
      </c>
      <c r="B87" s="124" t="s">
        <v>46</v>
      </c>
      <c r="C87" s="125"/>
      <c r="D87" s="125"/>
      <c r="E87" s="147"/>
      <c r="F87" s="49">
        <f>F66</f>
        <v>0</v>
      </c>
      <c r="G87" s="28"/>
    </row>
    <row r="88" spans="1:8" s="40" customFormat="1" ht="20.100000000000001" customHeight="1" thickTop="1" thickBot="1" x14ac:dyDescent="0.3">
      <c r="A88" s="84" t="s">
        <v>96</v>
      </c>
      <c r="B88" s="124" t="s">
        <v>14</v>
      </c>
      <c r="C88" s="125"/>
      <c r="D88" s="125"/>
      <c r="E88" s="147"/>
      <c r="F88" s="49">
        <f>F74</f>
        <v>0</v>
      </c>
      <c r="G88" s="28"/>
    </row>
    <row r="89" spans="1:8" s="40" customFormat="1" ht="20.100000000000001" customHeight="1" thickTop="1" thickBot="1" x14ac:dyDescent="0.25">
      <c r="A89" s="28"/>
      <c r="B89" s="151" t="s">
        <v>62</v>
      </c>
      <c r="C89" s="151"/>
      <c r="D89" s="151"/>
      <c r="E89" s="151"/>
      <c r="F89" s="50">
        <f>SUM(F83:F88)</f>
        <v>0</v>
      </c>
      <c r="G89" s="102"/>
      <c r="H89" s="103"/>
    </row>
    <row r="90" spans="1:8" s="40" customFormat="1" ht="20.100000000000001" customHeight="1" thickTop="1" thickBot="1" x14ac:dyDescent="0.3">
      <c r="A90" s="107"/>
      <c r="B90" s="107"/>
      <c r="C90" s="152" t="s">
        <v>49</v>
      </c>
      <c r="D90" s="153"/>
      <c r="E90" s="101"/>
      <c r="F90" s="50">
        <f>+F89*0.2</f>
        <v>0</v>
      </c>
      <c r="G90" s="104">
        <f>SUM(G89:G89)</f>
        <v>0</v>
      </c>
      <c r="H90" s="103"/>
    </row>
    <row r="91" spans="1:8" s="2" customFormat="1" ht="20.100000000000001" customHeight="1" thickTop="1" thickBot="1" x14ac:dyDescent="0.25">
      <c r="A91" s="83"/>
      <c r="B91" s="132" t="s">
        <v>63</v>
      </c>
      <c r="C91" s="132"/>
      <c r="D91" s="132"/>
      <c r="E91" s="132"/>
      <c r="F91" s="108">
        <f>+F90+F89</f>
        <v>0</v>
      </c>
      <c r="G91" s="105"/>
      <c r="H91" s="106"/>
    </row>
    <row r="92" spans="1:8" s="2" customFormat="1" ht="15.75" customHeight="1" thickTop="1" x14ac:dyDescent="0.2">
      <c r="A92" s="120"/>
      <c r="B92" s="120"/>
      <c r="C92" s="120"/>
      <c r="D92" s="120"/>
      <c r="E92" s="120"/>
      <c r="F92" s="120"/>
      <c r="G92" s="1"/>
    </row>
    <row r="93" spans="1:8" s="40" customFormat="1" ht="15.75" x14ac:dyDescent="0.2">
      <c r="A93" s="28"/>
      <c r="B93" s="28"/>
      <c r="C93" s="28"/>
      <c r="D93" s="70"/>
      <c r="E93" s="62"/>
      <c r="F93" s="63"/>
      <c r="G93" s="28"/>
    </row>
    <row r="94" spans="1:8" s="40" customFormat="1" ht="15.75" x14ac:dyDescent="0.2">
      <c r="A94" s="28"/>
      <c r="B94" s="28"/>
      <c r="C94" s="28"/>
      <c r="D94" s="70"/>
      <c r="E94" s="62"/>
      <c r="F94" s="63"/>
      <c r="G94" s="28"/>
    </row>
    <row r="95" spans="1:8" s="27" customFormat="1" ht="15" x14ac:dyDescent="0.2">
      <c r="A95" s="28"/>
      <c r="B95" s="28"/>
      <c r="C95" s="28"/>
      <c r="D95" s="154"/>
      <c r="E95" s="154"/>
      <c r="F95" s="154"/>
      <c r="G95" s="28"/>
    </row>
    <row r="96" spans="1:8" s="27" customFormat="1" ht="15" x14ac:dyDescent="0.2">
      <c r="A96" s="94"/>
      <c r="B96" s="28"/>
      <c r="C96" s="28"/>
      <c r="D96" s="69"/>
      <c r="E96" s="69"/>
      <c r="F96" s="69"/>
      <c r="G96" s="28"/>
    </row>
    <row r="97" spans="1:7" s="27" customFormat="1" ht="26.25" customHeight="1" x14ac:dyDescent="0.2">
      <c r="A97" s="28"/>
      <c r="B97" s="28"/>
      <c r="C97" s="28"/>
      <c r="D97" s="121"/>
      <c r="E97" s="122"/>
      <c r="F97" s="123"/>
      <c r="G97" s="28"/>
    </row>
    <row r="98" spans="1:7" s="27" customFormat="1" ht="15" x14ac:dyDescent="0.2">
      <c r="A98" s="28"/>
      <c r="B98" s="28"/>
      <c r="C98" s="28"/>
      <c r="D98" s="154"/>
      <c r="E98" s="154"/>
      <c r="F98" s="154"/>
      <c r="G98" s="28"/>
    </row>
    <row r="99" spans="1:7" s="40" customFormat="1" ht="15.75" x14ac:dyDescent="0.2">
      <c r="A99" s="28"/>
      <c r="B99" s="28"/>
      <c r="C99" s="28"/>
      <c r="D99" s="70"/>
      <c r="E99" s="62"/>
      <c r="F99" s="63"/>
      <c r="G99" s="28"/>
    </row>
    <row r="100" spans="1:7" s="40" customFormat="1" ht="15.75" x14ac:dyDescent="0.2">
      <c r="A100" s="28"/>
      <c r="B100" s="28"/>
      <c r="C100" s="28"/>
      <c r="D100" s="70"/>
      <c r="E100" s="62"/>
      <c r="F100" s="63"/>
      <c r="G100" s="28"/>
    </row>
    <row r="101" spans="1:7" s="61" customFormat="1" x14ac:dyDescent="0.2">
      <c r="A101" s="28"/>
      <c r="B101" s="28"/>
      <c r="C101" s="28"/>
      <c r="D101" s="28"/>
      <c r="E101" s="28"/>
      <c r="F101" s="28"/>
      <c r="G101" s="28"/>
    </row>
  </sheetData>
  <mergeCells count="27">
    <mergeCell ref="B89:E89"/>
    <mergeCell ref="B91:E91"/>
    <mergeCell ref="C90:D90"/>
    <mergeCell ref="D95:F95"/>
    <mergeCell ref="D98:F98"/>
    <mergeCell ref="B88:E88"/>
    <mergeCell ref="A81:F81"/>
    <mergeCell ref="B87:E87"/>
    <mergeCell ref="A54:E54"/>
    <mergeCell ref="B57:F57"/>
    <mergeCell ref="A66:E66"/>
    <mergeCell ref="A3:F3"/>
    <mergeCell ref="A2:F2"/>
    <mergeCell ref="B8:B9"/>
    <mergeCell ref="C8:C9"/>
    <mergeCell ref="A4:F6"/>
    <mergeCell ref="A8:A9"/>
    <mergeCell ref="B11:F11"/>
    <mergeCell ref="A14:E14"/>
    <mergeCell ref="B69:F69"/>
    <mergeCell ref="A74:E74"/>
    <mergeCell ref="B10:F10"/>
    <mergeCell ref="A34:E34"/>
    <mergeCell ref="B36:F36"/>
    <mergeCell ref="A39:E39"/>
    <mergeCell ref="B42:F42"/>
    <mergeCell ref="B16:F16"/>
  </mergeCells>
  <phoneticPr fontId="0" type="noConversion"/>
  <pageMargins left="0.98425196850393704" right="0.23622047244094491" top="0.39370078740157483" bottom="0.39370078740157483" header="0" footer="0.19685039370078741"/>
  <pageSetup paperSize="9" scale="96" orientation="portrait" horizontalDpi="300" verticalDpi="300" r:id="rId1"/>
  <headerFooter alignWithMargins="0">
    <oddFooter xml:space="preserve">&amp;R&amp;"Arial,Regular"&amp;8Страна&amp;"Yu Arial,Regular"&amp;10  &amp;"Yu Arial,Bold"&amp;P&amp;"Yu Arial,Regular"  &amp;"Arial,Regular"&amp;8од  &amp;N  </oddFooter>
  </headerFooter>
  <rowBreaks count="5" manualBreakCount="5">
    <brk id="26" max="5" man="1"/>
    <brk id="40" max="5" man="1"/>
    <brk id="50" max="5" man="1"/>
    <brk id="67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PREDMER САО4 НИШ</vt:lpstr>
      <vt:lpstr>'PREDMER САО4 НИШ'!Print_Area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Verica Jablanovic</cp:lastModifiedBy>
  <cp:lastPrinted>2018-08-20T09:46:16Z</cp:lastPrinted>
  <dcterms:created xsi:type="dcterms:W3CDTF">1996-12-26T11:58:47Z</dcterms:created>
  <dcterms:modified xsi:type="dcterms:W3CDTF">2018-08-20T10:00:11Z</dcterms:modified>
</cp:coreProperties>
</file>