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9185" yWindow="-15" windowWidth="9660" windowHeight="12795" tabRatio="500" firstSheet="2" activeTab="6"/>
  </bookViews>
  <sheets>
    <sheet name="30-000 Opsti opis ViK" sheetId="1" r:id="rId1"/>
    <sheet name="30-100-Gradjevinski radovi ViK" sheetId="2" r:id="rId2"/>
    <sheet name="30-200-Kanalizacija" sheetId="3" r:id="rId3"/>
    <sheet name="30-300-Vodovod" sheetId="4" r:id="rId4"/>
    <sheet name="30-400-Sanitarni pribor" sheetId="5" r:id="rId5"/>
    <sheet name="30-500-Kišna kanalizacija" sheetId="6" r:id="rId6"/>
    <sheet name="30 Rekapitulacija" sheetId="7" r:id="rId7"/>
  </sheets>
  <definedNames>
    <definedName name="Excel_BuiltIn_Print_Area">#REF!</definedName>
    <definedName name="Excel_BuiltIn_Print_Titles">#REF!</definedName>
    <definedName name="Excel_BuiltIn_Print_Titles_1">#REF!</definedName>
    <definedName name="Excel_BuiltIn_Print_Titles_1_1">#REF!</definedName>
    <definedName name="_xlnm.Print_Area" localSheetId="6">'30 Rekapitulacija'!$A$1:$I$29</definedName>
    <definedName name="_xlnm.Print_Area" localSheetId="0">'30-000 Opsti opis ViK'!$A$1:$I$12</definedName>
    <definedName name="_xlnm.Print_Area" localSheetId="1">'30-100-Gradjevinski radovi ViK'!$A$1:$H$37</definedName>
    <definedName name="_xlnm.Print_Area" localSheetId="2">'30-200-Kanalizacija'!$A$1:$H$44</definedName>
    <definedName name="_xlnm.Print_Area" localSheetId="3">'30-300-Vodovod'!$A$1:$H$99</definedName>
    <definedName name="_xlnm.Print_Area" localSheetId="4">'30-400-Sanitarni pribor'!$A$1:$H$77</definedName>
    <definedName name="_xlnm.Print_Area" localSheetId="5">'30-500-Kišna kanalizacija'!$A$1:$H$37</definedName>
    <definedName name="_xlnm.Print_Titles" localSheetId="6">'30 Rekapitulacija'!$6:$6</definedName>
    <definedName name="_xlnm.Print_Titles" localSheetId="1">'30-100-Gradjevinski radovi ViK'!$5:$5</definedName>
    <definedName name="_xlnm.Print_Titles" localSheetId="2">'30-200-Kanalizacija'!$5:$5</definedName>
    <definedName name="_xlnm.Print_Titles" localSheetId="3">'30-300-Vodovod'!$5:$5</definedName>
    <definedName name="_xlnm.Print_Titles" localSheetId="4">'30-400-Sanitarni pribor'!$8:$8</definedName>
    <definedName name="_xlnm.Print_Titles" localSheetId="5">'30-500-Kišna kanalizacija'!$11:$11</definedName>
  </definedNames>
  <calcPr calcId="125725"/>
</workbook>
</file>

<file path=xl/calcChain.xml><?xml version="1.0" encoding="utf-8"?>
<calcChain xmlns="http://schemas.openxmlformats.org/spreadsheetml/2006/main">
  <c r="B9" i="7"/>
  <c r="C9"/>
  <c r="B11"/>
  <c r="C11"/>
  <c r="B13"/>
  <c r="C13"/>
  <c r="B15"/>
  <c r="C15"/>
  <c r="B17"/>
  <c r="C20"/>
  <c r="B6" i="2"/>
  <c r="B9" s="1"/>
  <c r="B13" s="1"/>
  <c r="B17" s="1"/>
  <c r="B21" s="1"/>
  <c r="B25" s="1"/>
  <c r="B29" s="1"/>
  <c r="B33" s="1"/>
  <c r="H8"/>
  <c r="A9"/>
  <c r="A13" s="1"/>
  <c r="A17" s="1"/>
  <c r="A21" s="1"/>
  <c r="A25" s="1"/>
  <c r="A29" s="1"/>
  <c r="A33" s="1"/>
  <c r="A9" i="3" s="1"/>
  <c r="A10" s="1"/>
  <c r="A11" s="1"/>
  <c r="A12" s="1"/>
  <c r="A17" s="1"/>
  <c r="A18" s="1"/>
  <c r="A20" s="1"/>
  <c r="A25" s="1"/>
  <c r="A29" s="1"/>
  <c r="A36" s="1"/>
  <c r="A37" s="1"/>
  <c r="A39" s="1"/>
  <c r="A13" i="4" s="1"/>
  <c r="A14" s="1"/>
  <c r="A15" s="1"/>
  <c r="A19" s="1"/>
  <c r="A20" s="1"/>
  <c r="A25" s="1"/>
  <c r="A26" s="1"/>
  <c r="A27" s="1"/>
  <c r="A28" s="1"/>
  <c r="A29" s="1"/>
  <c r="A32" s="1"/>
  <c r="A33" s="1"/>
  <c r="A35" s="1"/>
  <c r="A39" s="1"/>
  <c r="A45" s="1"/>
  <c r="A50" s="1"/>
  <c r="A55" s="1"/>
  <c r="A56" s="1"/>
  <c r="A57" s="1"/>
  <c r="A58" s="1"/>
  <c r="A59" s="1"/>
  <c r="A60" s="1"/>
  <c r="A62" s="1"/>
  <c r="A66" s="1"/>
  <c r="A73" s="1"/>
  <c r="A74" s="1"/>
  <c r="A75" s="1"/>
  <c r="A77" s="1"/>
  <c r="A81" s="1"/>
  <c r="A85" s="1"/>
  <c r="A89" s="1"/>
  <c r="A94" s="1"/>
  <c r="A9" i="5" s="1"/>
  <c r="A16" s="1"/>
  <c r="A20" s="1"/>
  <c r="A24" s="1"/>
  <c r="A28" s="1"/>
  <c r="A32" s="1"/>
  <c r="A36" s="1"/>
  <c r="A40" s="1"/>
  <c r="A44" s="1"/>
  <c r="A48" s="1"/>
  <c r="A52" s="1"/>
  <c r="A56" s="1"/>
  <c r="A60" s="1"/>
  <c r="A64" s="1"/>
  <c r="A68" s="1"/>
  <c r="A72" s="1"/>
  <c r="A25" i="6" s="1"/>
  <c r="A27" s="1"/>
  <c r="A32" s="1"/>
  <c r="H11" i="2"/>
  <c r="H15"/>
  <c r="H19"/>
  <c r="H23"/>
  <c r="H27"/>
  <c r="H31"/>
  <c r="H35"/>
  <c r="C37"/>
  <c r="B6" i="3"/>
  <c r="H9"/>
  <c r="H10"/>
  <c r="H11"/>
  <c r="H12"/>
  <c r="B14"/>
  <c r="B20" s="1"/>
  <c r="B25" s="1"/>
  <c r="B29" s="1"/>
  <c r="B33" s="1"/>
  <c r="B39" s="1"/>
  <c r="H17"/>
  <c r="H18"/>
  <c r="H23"/>
  <c r="H27"/>
  <c r="H31"/>
  <c r="H36"/>
  <c r="H37"/>
  <c r="H41"/>
  <c r="C44"/>
  <c r="B6" i="4"/>
  <c r="B17" s="1"/>
  <c r="B22" s="1"/>
  <c r="B35" s="1"/>
  <c r="B39" s="1"/>
  <c r="B45" s="1"/>
  <c r="B50" s="1"/>
  <c r="B62" s="1"/>
  <c r="B66" s="1"/>
  <c r="B70" s="1"/>
  <c r="B77" s="1"/>
  <c r="B81" s="1"/>
  <c r="B85" s="1"/>
  <c r="B89" s="1"/>
  <c r="B94" s="1"/>
  <c r="H13"/>
  <c r="H14"/>
  <c r="H15"/>
  <c r="H99" s="1"/>
  <c r="I13" i="7" s="1"/>
  <c r="H19" i="4"/>
  <c r="H20"/>
  <c r="H25"/>
  <c r="H26"/>
  <c r="H27"/>
  <c r="H28"/>
  <c r="H29"/>
  <c r="H32"/>
  <c r="H33"/>
  <c r="H37"/>
  <c r="H42"/>
  <c r="H43"/>
  <c r="H48"/>
  <c r="H55"/>
  <c r="H56"/>
  <c r="H57"/>
  <c r="H58"/>
  <c r="H59"/>
  <c r="H60"/>
  <c r="H64"/>
  <c r="H68"/>
  <c r="H73"/>
  <c r="H74"/>
  <c r="H75"/>
  <c r="H79"/>
  <c r="H83"/>
  <c r="H87"/>
  <c r="H92"/>
  <c r="H96"/>
  <c r="C99"/>
  <c r="B9" i="5"/>
  <c r="B16" s="1"/>
  <c r="B20" s="1"/>
  <c r="B24" s="1"/>
  <c r="B28" s="1"/>
  <c r="B32" s="1"/>
  <c r="B36" s="1"/>
  <c r="B40" s="1"/>
  <c r="B44" s="1"/>
  <c r="B48" s="1"/>
  <c r="B52" s="1"/>
  <c r="B56" s="1"/>
  <c r="B60" s="1"/>
  <c r="B64" s="1"/>
  <c r="B68" s="1"/>
  <c r="B72" s="1"/>
  <c r="H14"/>
  <c r="H18"/>
  <c r="H22"/>
  <c r="H26"/>
  <c r="H30"/>
  <c r="H34"/>
  <c r="H38"/>
  <c r="H42"/>
  <c r="H46"/>
  <c r="H50"/>
  <c r="H54"/>
  <c r="H58"/>
  <c r="H62"/>
  <c r="H66"/>
  <c r="H70"/>
  <c r="H74"/>
  <c r="C77"/>
  <c r="B12" i="6"/>
  <c r="B27" s="1"/>
  <c r="B32" s="1"/>
  <c r="H25"/>
  <c r="H30"/>
  <c r="H34"/>
  <c r="C37"/>
  <c r="C17" i="7" s="1"/>
  <c r="H37" i="6" l="1"/>
  <c r="I17" i="7" s="1"/>
  <c r="H77" i="5"/>
  <c r="I15" i="7" s="1"/>
  <c r="H44" i="3"/>
  <c r="I11" i="7" s="1"/>
  <c r="H37" i="2"/>
  <c r="I9" i="7" s="1"/>
  <c r="I20" l="1"/>
</calcChain>
</file>

<file path=xl/sharedStrings.xml><?xml version="1.0" encoding="utf-8"?>
<sst xmlns="http://schemas.openxmlformats.org/spreadsheetml/2006/main" count="620" uniqueCount="387">
  <si>
    <t>Zgrada / facility</t>
  </si>
  <si>
    <t>Stambeni objekat 2, II faza Urbane regeneracije naselja u Dositejevoj ulici u Kraljevu / Residental building 2, Second phase of Post-Earthquake Housing Reconstruction Project of the residential estate in Dositejeva Street  in Kraljevo</t>
  </si>
  <si>
    <t>VODOVOD I KANALIZACIJA - OPŠTI OPIS  /  WATER AND SEWAGE - GENERAL DESCRIPTION</t>
  </si>
  <si>
    <t>Opšta uputstva i opisi radova i materijala dati u tehničkom opisu i opštim tehničkim uslovima ne moraju se ponavljati u predmeru i predračunu ali čine celinu u okviru projektne dokumentacije.</t>
  </si>
  <si>
    <t>General directions and description of work and material given in the Technical
Specification are not necessarily repeated in the Bill of Quantities but form the whole within the design documentation.</t>
  </si>
  <si>
    <t xml:space="preserve">Svi radovi, nabavljeni i ugrađeni materijal za unutrašnje instalacije vodovoda i kanalizacije u zgradama moraju zadovoljiti važeće tehničke i druge propise za ovu vrstu radova i u svemu biti izvedeni prema odobrenoj investiciono-tehničkoj dokumentaciji. Izmene projekta mogu se vršiti samo po odobrenju projektanta i nadzornog organa. </t>
  </si>
  <si>
    <t>All works, procured and installed materials for the internal water and sewerage reticulation in the buildings must meet the current technical and other regulations for this type of works and they must be performed in all in accordance with the approved investment and technical documentation. The changes in the design can be done  only per designer and supervisor approval.</t>
  </si>
  <si>
    <t>Investitor zadržava pravo izmene pojedinih radova, kao i pravo povećanja ili izostavljanja  pogođenih pozicija.</t>
  </si>
  <si>
    <t>The investor reserves the right to change certain works, as well as the right to increase or leave out the agreed positions.</t>
  </si>
  <si>
    <t>U slučaju nepredviđenih radova, izvođač je dužan da prethodno podnese nadzornom organu analize cena, pa tek po odobranoj ceni da izvrši takve radove, u protivnom nema reklamacije na cenu koju na takve radove odredi komisija za prijem radova.</t>
  </si>
  <si>
    <t>In a case of unplanned works, the contractor is obliged to previously deliver to the supervisor the cost analysis, and then perform such works on approved price, otherwise there will be no complaint to the const determined for such works by the acceptance of works committee</t>
  </si>
  <si>
    <t>Obračun će se izvršiti prema stvarno izrađenim i izmerenim količinama prema pozicijama iz predmera i predračuna, ukoliko nije drugačije ugovoreno. Sve vodovodne i kanalizacione cevi izmeriće se dužinim metrima montirane cevovodne mreže. Svi fitinzi i fazonski delovi i kod vodovodne i kod kanalizacione mreže (kolena, lukovi. račve, etaži, reduciri, revizije i sl.) ne obračunavaju se i ne plaćaju posebno već se moraju obračunavati  po dužnom metru. Kod reducir delova obračunava se veći prečnik. Takođe sva potrebna probijanja zidova i tavanica i dubljenje žljebova za polaganje cevi, kao i svi pomoćni radovi da bi se mogla izvršiti uspešna montaža svih cevi i delova kao i  sanitarnih objekata, ne plaćaju se posebno, već moraju biti obuhvaćeni  jediničnom cenom pozicije.</t>
  </si>
  <si>
    <t>The calculation will be made pursuant to the actually made and measured quantities according items in the bill of quantities and the schedule of prices, unless otherwise agreed. All water and sewerage reticulation pipes will be measured in running meters of mounted pipeline reticulation. All fittings for both water and sewerage reticulation (bends, arches, branches, offsets, reducers, inspections and similar) are not calculated and not charged additionally, they must be calculated by the pipe running meter price. When it comes to reducer parts, the bigger diameter is calculated. Also, all required wall and ceiling punching and hollowing the gutters for pipe placement, as well as all additional works for the performance of successful mounting of all pipes and parts, as well as sanitary facilities are not charged additionally, they must be included by the pipe running meter price.</t>
  </si>
  <si>
    <t>Svaki rad i materijal koji se obračunava u pojedinim pozicijama ovog predračuna cenom dotične pozicije obuhvata sve radove opisane pozicijom (ako to nije drugačije određeno), kao i sva ostala davanje i dažbine, tako se svaki deo i kompletan objekat predaje kvalitetno izrađen na funkcionalno ispravnu i sigurnu upotrebu, sa propisima regulisanim garantnim rokom i ostalim obavezama.</t>
  </si>
  <si>
    <t>All work and material calculated in certain positions of this bill of quantities of the position in question includes all the works described by the position (unless otherwise determined), as well as all other expenses and fees, so that each section and the complete facility is handed over well built for functionally correct and safe use, with regulations regulated warranty periods and other obligations.</t>
  </si>
  <si>
    <t>Pre predaje izvedenih radova na instalaciji vodovoda, potrebno je izvršiti dezinfekciju i pribaviti dokaz o izvršenoj dezinfekciji izvedene  vodovodne mreže i dokaz da su probni uzorci vode iz ove mreže bakteriološki ispravni, tj. da je voda po izvršenoj dezinfekciji mreže ispravna za piće i ljudsku upotrebu (Osnovni zakon o suzbijanju i sprečavanju zaraznih bolesti, sl. list SFRJ 17/64).</t>
  </si>
  <si>
    <t>Before the hand over of performed works on the water reticulation, it is necessary to do disinfection and obtain an evidence on performed disinfection of the performed water reticulation and an evidence that the test water samples from this reticulation are bacteriological correct, i.e. that the water is fit for drinking and human use upon the performed disinfection (Primary Law on suppression and prevention of infectious diseases, Official Gazette SFRY 17/64)</t>
  </si>
  <si>
    <t>Ovaj opšti opis obavezujući je za svaku poziciju ovog predmera.</t>
  </si>
  <si>
    <t>This general description is obligatory for each position of this bill of quantities.</t>
  </si>
  <si>
    <t>GRADJEVINSKI RADOVI UZ ViK / CONSTRUCTION WORKS FOR W&amp;S</t>
  </si>
  <si>
    <t>No.</t>
  </si>
  <si>
    <t>Pos.</t>
  </si>
  <si>
    <t>opis radova/ work description</t>
  </si>
  <si>
    <t>j.m.</t>
  </si>
  <si>
    <t>Iskop rovova za polaganje cevovoda</t>
  </si>
  <si>
    <t>Excavation of trenches for laying of pipelines</t>
  </si>
  <si>
    <t>Izvršiti mašinski i ručni iskop rova u zemlji 3. kategorije, sa pravilnim odsecanjem bočnih strana i dna rova, u skladu sa projektovanom trasom. Širina rova je od 0.8 do 1.0m. Odbacivanje iskopanog materijala obavezno min. na 1.0m od ivice rova sa jedne strane, ili se utovaruje u kamion, dok se druga strana koristi za transport cevi i materijala. Dno rova mora biti iskopano i poravnato prema kotama datim u projektu. Potrebno je striktno ostvarivanje pada‚ između zadatih tačaka.U slučaju prekopa višak se mora popuniti nabijenim šljunkom o trošku izvođača. Ukoliko je potrebno, odmah po iskopu rova izvrštiti podgrađivanje bočnih strana da bi se obezbedio bezbedan rad i transportni put. U slučaju posebnih uslova, materijala i teškoća koji izuskuju specijalni rad i oruđa, isti će se naknadno obračunavati u dogovoru sa nadzornim organom. Dubina rova manja od 2 m. Od ukupne količine iskopa 90% je mašinski iskop, a 10% ručni. U zoni ukrštanja sa postojećim instalacijama iskop vršiti ručno.</t>
  </si>
  <si>
    <r>
      <rPr>
        <sz val="10"/>
        <rFont val="Arial"/>
        <family val="2"/>
        <charset val="238"/>
      </rPr>
      <t>Carry out the mechanical and manual excavation of trench in the 3</t>
    </r>
    <r>
      <rPr>
        <vertAlign val="superscript"/>
        <sz val="10"/>
        <rFont val="Arial"/>
        <family val="2"/>
        <charset val="238"/>
      </rPr>
      <t>rd</t>
    </r>
    <r>
      <rPr>
        <sz val="10"/>
        <rFont val="Arial"/>
        <family val="2"/>
        <charset val="238"/>
      </rPr>
      <t xml:space="preserve"> category soil for laying the pipes, completely in accordance with the projected location plan and transverse profile and with the proper cutting off of the sides and bottom of the trench. Disposing of excavated material must be min. at 1.0m away  from the edge of the trench on one side, or it is loaded in to a truck, while the other side is used for transport of materials and pipes. The bottom of the trench must be excavated and leveled according to the elevations given in design. It is necessary to strictly perform inclination between the given points. In the case of excess excavation must be fill it in with the gravel at the expense of the contractor. If it is necessary,  while excavating the whole trench should be immediately timbered in order to ensure full safety for works in the trench and the safety of the transport route. In the case of special conditions, materials and difficulties that require special work and tools, it will be subsequently calculated according to the agreement with the supervisor. Trench debth lessthen 2 m. Out of the total quantity to be excavated 90% will be done mechanically and 10% manually. In the zone of intersection with the existing installations the manual excavation is planned.</t>
    </r>
  </si>
  <si>
    <t xml:space="preserve"> Obračunava se i plaća po m3 iskopa i odvoza.</t>
  </si>
  <si>
    <t>Calculated and paid per m3 of excavation and loading.</t>
  </si>
  <si>
    <t>m3</t>
  </si>
  <si>
    <t xml:space="preserve"> Planiranje dna rova</t>
  </si>
  <si>
    <t>Planning of the trench bottom</t>
  </si>
  <si>
    <t>Po završenom iskopu, pre nasipanja peska,  izvršiti planiranje dna rova prema kotama i padovima datim u projektu, +/- 2cm. Pre finog nivelisanja uraditi potrebne korekcije (iskop i nasipanje) da bi se postigao traženi pad.  Sva prekopana mesta ispuniti nabijenim šljunkom o trošku izvođača. Dno rova nabiti vibro pločom do zahtevane zbijenosti, modul stišljivosti Me&gt;1.0kN/cm2.  U slučaju posebnih uslova, materijala i teškoća koji izuskuju specijalni rad i oruđa, isti će se naknadno obračunavati u dgovoru sa nadzornim organom. Dubina rova od 0 do 2 m.</t>
  </si>
  <si>
    <t>After excavation and prior to pouring the sand for base, the bottom of the trench should be finely levelled in accordance with the levels (elevations) and down-falls+-2cm. Before that fine levelling the necessary corrections should be made (excavation or covering) in order to create the required down-fall. All excavated locations should fill with compacted gravel at the expense of the contractor. The base should be rammed with plate vibrator until the  necessary compactness of Me&gt;1.0kN/cm2. Calculation per m2 of the levelled surface.  In the case of special conditions, materials and difficulties that require special work and tools, it will be subsequently calculated according to the agreement with the supervisor. Trench debth from 0 to 2 m.</t>
  </si>
  <si>
    <t>Obračunava se po m2 isplaniranog dna rova.</t>
  </si>
  <si>
    <t>Calculated per m2 of levelled trench bottom.</t>
  </si>
  <si>
    <t>m2</t>
  </si>
  <si>
    <t>Nasipanje peska</t>
  </si>
  <si>
    <t>Backfilling with sand</t>
  </si>
  <si>
    <t xml:space="preserve">Izvršiti nabavku i polaganje peska na dno rova, oko i iznad cevi. Posle polaganja cevi na sloj peska debljine 10cm i izvršene hidrauličke probe, pokriti cev slojem peska debljine 30cm oko i iznad temena cevi. Nasipanje uraditi ručno uz istovremeno ručno nabijanje. Pesak ne sme biti od trošne stene niti imati krupne komade kamena ni grudve zemlje u sebi. Pesak mora biti čist, ujednačene granulacije, bez primesa organskih materija. 
</t>
  </si>
  <si>
    <t xml:space="preserve">Procurement, transportation and depositing of the medium sand (medium-sized grain) above and around the pipe. After depositing the pipe on the 10cm layer of sand and completed hydraulic testing, the pipe should be covered with sand to 30cm above the apex of the pipe and around the pipe. This should be done manually with simultaneous tamping below the pipe, and the ramming of the finishing layer should be done with the hand rammer. Sand should not be of crumbling rocks or to have large chunks of stone nor lumps of earth in it. The sand must be clean, with uniform granulation with no inclusions of organic matter. </t>
  </si>
  <si>
    <t>Obračunava se i plaća po m3 peska u nabijenom stanju prema opštim uslovima i ovom opisu.</t>
  </si>
  <si>
    <t>Calculated and paid per m3 of sand in compacted state according to general conditions and this description.</t>
  </si>
  <si>
    <t>Nasipanje šljunka</t>
  </si>
  <si>
    <t>Backfilling with gravel</t>
  </si>
  <si>
    <t xml:space="preserve">Nabavka i nasipanje šljunka ujednačene granulacije u preostali deo visine rova, na deonicama gde cevovod prolazi ispod saobraćajnih površina, a nakon geodetskog snimanja montiranog cevovoda. Šljinak se nasipa iznad sloja peska do vrha rova, u slojevima od 30cm, uz predhodno kvašenje. Nabijanje  vršiti do 90% od max.laboratorijske zbijenosti po standardnom "Proktor"-ovom postupku. </t>
  </si>
  <si>
    <t xml:space="preserve">Transporting and backfilling the gravel  with uniform granulation into the remaining part of the trench height at the section where pipe lines are below traffic ridden surface.After hydraulic testing and the pipeline surveying, fill the trench with gravel in 30cm layers with previous dampening with water. Simultaneously take out the potential  timbering from the trench. Ramming should be done up to 90% maximum density (laboratory condition compaction) according to Proctor. Payment per m3 of deposited material </t>
  </si>
  <si>
    <t>Obračunava se i plaća po m3 ugrađenog i nabijenog šnjunka.</t>
  </si>
  <si>
    <t xml:space="preserve">Calculated and paid per m3 of deposited material </t>
  </si>
  <si>
    <t>Nasipanje zemlje</t>
  </si>
  <si>
    <t>Backfilling with ground</t>
  </si>
  <si>
    <t xml:space="preserve">transport i nasipanje iskopane zemlje u rovove  u preostali deo visine rova na deonicama gde cevovod prolazi ispod zelenih površina. a nakon geodetskog snimanja montiranog cevovoda. Zemlja se nasipa iznad sloja peska do vrha rova, u slojevima od 30cm, uz predhodno kvašenje. Nabijanje  vršiti do 90% od max.laboratorijske zbijenosti po standardnom "Proktor"-ovom postupku. </t>
  </si>
  <si>
    <t>Transporting and filling the excavated soil into the remaining part of the trench height at the section where pipe lines are below green surface. After hydraulic testing and the pipeline surveying,  fill the trench with approved excavated soil in 30cm layers with previous dampening with water, and with complete ramming. Simultaneously take out the potential  timbering from the trench. Ramming should be done up to 90% maximum density (laboratory condition compaction) according to Proctor. Payment per m3 of deposited material</t>
  </si>
  <si>
    <t>Obračunava se i plaća po m3 ugrađene i nabijene zemlje.</t>
  </si>
  <si>
    <t xml:space="preserve">Calculated and paid per m3 of deposited and compacted material </t>
  </si>
  <si>
    <t>Transport preostale zemlje</t>
  </si>
  <si>
    <t>Transportation of remaining dirt</t>
  </si>
  <si>
    <t>Izvršiti transport preostale zemlje od iskopa, posle zatrpavanja rovova, na deponiju koju obezbeđuje izvođač. Cenom obuhvaćeno: utovar, transport, istovar i grubo planiranje na deponiji. Daljina transporta do 5km.</t>
  </si>
  <si>
    <t>Perform transportation of remaining dirt from the excavation, after backfilling of trenches, on the landfill which is contractor's obligation. The price includes: loading, transport, unloading and rough leveling on the landfill. The distance of the transportation is up to 5km.</t>
  </si>
  <si>
    <t>Plaća se po m3 transportovane zemlje u rasutom stanju.</t>
  </si>
  <si>
    <r>
      <rPr>
        <sz val="10"/>
        <rFont val="Arial"/>
        <family val="2"/>
        <charset val="238"/>
      </rPr>
      <t>Paid per m3 of transported bulk dirt</t>
    </r>
    <r>
      <rPr>
        <sz val="10"/>
        <color indexed="10"/>
        <rFont val="Arial"/>
        <family val="2"/>
        <charset val="238"/>
      </rPr>
      <t>.</t>
    </r>
  </si>
  <si>
    <t>Kanalizacioni šahtovi</t>
  </si>
  <si>
    <t xml:space="preserve">Sewage manhole </t>
  </si>
  <si>
    <t xml:space="preserve">Nabavka i montaža revizionih okna od gotovih betonskih prstenova MB30, Ø100, d=10cm i završnog konusnog segmenta: Ø100/67cm, sa LG penjalicama.  Prvi prsten postaviti na sloj betona MB15, debljine 15cm. Šaht završiti armiranobetonskim gornjom pločom sa ugrađenim ramom za poklopac. Predviđena je izgradnja 19 šahtova dubine od 0,8 do 1,55m. Predmerom je obuhvaćeno i betoniranje ankera kaskadnih cevi. Ploče se izrađuju na kotama datim u projektu. </t>
  </si>
  <si>
    <t>Procurement and installation of manholes consist of precast RC rings (h = 0.5m; cone h=0.9m) Ø1000mm, concrete MB30 and minimum wall thickness d=10cm including cast iron steps mounted on 30cm distance. Precast elements join by cement mortar  to obtain water tightness. First ring instaled on lean concrete layer d=15cm. On the top of manhole is  RC MB20 slab d=15cm, with installing cast iron frame. There are 19 pcs. Manhole, hights from 0,8-1,55m. The price includes concrete works on back pipe drops. Level of slab is according project details.</t>
  </si>
  <si>
    <t xml:space="preserve">Obracunava se i placa po m' ugrađenog okna </t>
  </si>
  <si>
    <t>Paid per m' of mounted manhole.</t>
  </si>
  <si>
    <t>m'</t>
  </si>
  <si>
    <t>LG poklopci za kanalizacione šahtove</t>
  </si>
  <si>
    <t>Ductile iron manhole covers</t>
  </si>
  <si>
    <t xml:space="preserve">Nabavka i montaža šahtovskih poklopaca DN 600; klasa B 125 sa ventilacionim otvorima. Poklopac i ram: nodularni liv, sa uloškom od elastomera integrisanim u ramu. </t>
  </si>
  <si>
    <t>Procurement and installation of manhole with site-finished manhole base  and shaft rings   Manhole cover DN 600, class B 125 with vents. Cover and frame: ductile iron, with elastomer insert integrated in the frame.</t>
  </si>
  <si>
    <t>Obracunava se i placa po kom</t>
  </si>
  <si>
    <t xml:space="preserve">Calculation and paying per piece </t>
  </si>
  <si>
    <t>kom</t>
  </si>
  <si>
    <t>UKUPNO</t>
  </si>
  <si>
    <t>KANALIZACIJA / SEWAGE WORKS</t>
  </si>
  <si>
    <t>Plastične kanalizacione cevi od tvrdog PVC - a</t>
  </si>
  <si>
    <t>Plastic sewerage pipes made of rigid PVC</t>
  </si>
  <si>
    <t>Izvrštiti nabavku i montažu plastičnih kanalizacionih cevi za unutrasnju fekalnu kanalizaciju. Za plafon podruma cev pricvrstiti dvodelnim obujmicama sa umetkom za zvucnu izolaciju i maticom sa kombinovanim navojem M8/M10. Sva potrebna štemovanja i probijanja zidova od opeke i betona ne plaćaju se odvojeno već su obuhvaćena cenom dužnog metra cevi. Nedovršene delove mreže, veze za vertikale ili sanitarne objekte do njihovog ugrađivanja zatvoriti privremenim drvenim čepovima odgovarajućeg prečnika.Po zavrsetku montaže mreze izvrsiti ispitivanje na vodonepropustljivost.</t>
  </si>
  <si>
    <t>Carry out the procurement and installation of plastic sewer pipes for internal sewerage. Pipes in basement fix on a ceiling  with two-part pipe clamp with sound-insulation insert and connecting nut, resistance welded domed nut M8 / M10. All needed chisels and  the breaking through the walls of brick and concrete are not paid separately but are included in the price of pipes' linear meter. Unfinished parts of the network, connection for verticals or sanitary facilities until their installation should close with their temporary wooden plugs with appropriate diameter. After completion of network installation should carry out testing on water impermeability.</t>
  </si>
  <si>
    <t>Obračunava se i plaća po m' montirane i ispitane mreže (mereno po osovini cevi) sa fazonskim komadima i obujmicama.</t>
  </si>
  <si>
    <t>Calculation and paying per m' of installed and tested network (measured along the axis of pipes) with fittings and clamps..</t>
  </si>
  <si>
    <t>a</t>
  </si>
  <si>
    <t>Ø160</t>
  </si>
  <si>
    <t>b</t>
  </si>
  <si>
    <t>Ø110</t>
  </si>
  <si>
    <t>c</t>
  </si>
  <si>
    <t>Ø75</t>
  </si>
  <si>
    <t>d</t>
  </si>
  <si>
    <t>Ø50</t>
  </si>
  <si>
    <t>Ventilacione glave od PVC - a</t>
  </si>
  <si>
    <t>Ventilation heads made of PVC</t>
  </si>
  <si>
    <t>Izvršiti nabavku i montažu ventilacionih glava od PVC-a na mestima datim projektom.</t>
  </si>
  <si>
    <t>Procurement and installation of ventilation PVC heads in places given in the design.</t>
  </si>
  <si>
    <t>Obračunava se i plaća po montiranom komadu ventilacione glave.</t>
  </si>
  <si>
    <t>Calculation and paying per piece of installed ventilation head.</t>
  </si>
  <si>
    <t xml:space="preserve">Ø150 </t>
  </si>
  <si>
    <t>kom.</t>
  </si>
  <si>
    <t>Ø120</t>
  </si>
  <si>
    <t>Podni slivnici</t>
  </si>
  <si>
    <t>Floor drains</t>
  </si>
  <si>
    <t>Izvršiti nabavku i montažu horizontalnih suvih podnih slivnika Ø50 sa inox rešetkom po sistemu “Primus”</t>
  </si>
  <si>
    <t>Procurement and installation of horizontal dry floor drain type “Primus” with inox grate</t>
  </si>
  <si>
    <t>Obračunava se i plaća po montiranom komadu slivnika</t>
  </si>
  <si>
    <t>Calculation and paying per piece of installed floor drain</t>
  </si>
  <si>
    <t xml:space="preserve">Ø50 </t>
  </si>
  <si>
    <t xml:space="preserve">Uredjaj za prepumpavanje </t>
  </si>
  <si>
    <t xml:space="preserve">Wastewater lifting unit </t>
  </si>
  <si>
    <t xml:space="preserve">Izvrštiti nabavku i montažu integrisanog uređaja za odvođenje otpadne vode iz rahladne jame. Sistema je za podzemnu instalaciju, sa slivnikom i poklopcem, sa automatskim uključivanjem, integrisanom uronjivom pumpom i nepovratnom klapnom, bruto zapremine 80l, karakteristika q=1.5l/s i h=4m, sa dovodom Ø100  i potisom Ø40 </t>
  </si>
  <si>
    <t>Procurement and installation of  ready-to-connect, automatic wastewater lifting unit for concealed floor installation with floor drain and cover. With built-in wastewater pump incl. attached float switch for the water level-dependent level switching. Gross volume 80l, inlet conection  DN 100, pressure conection dn40. Q=1.5l/s, H=4m.</t>
  </si>
  <si>
    <t>Obračuva se i plaća po kom motirane jedinice</t>
  </si>
  <si>
    <t>Calculation and paying per piece  of installed unit</t>
  </si>
  <si>
    <t>Kompaktna automatska prepumpna stanica</t>
  </si>
  <si>
    <t>Compact automatic lifting station</t>
  </si>
  <si>
    <t xml:space="preserve">Izvrštiti nabavku i montažu  male, kompaktne, niskosumne automatske prepumpne stanica sa maceratorom, nepovratnim ventilom, aktivnim karbon filterom, fleksibilnim potisnim vodom dn32, konekcijom za wc solju i dva dodatna prikljucka, sve spremno za prikljucenje. Montaza na zidu iza wc solje. Jedinica je sa svim potrebnim ventilima i uparavljackom opremom, pogodna za pumpanje zagađene otpadne vode sa mesta koja nemaju direktan pad u kanalizaciju (sanitarni cvorovi u podrumu objekta), sa konekcijom za wc solju i lavabo. Zapremine 17,4l, karakteristika q=1.5l/s i h=4m, sa dovodom Ø40  i potisom Ø32 </t>
  </si>
  <si>
    <t xml:space="preserve">Procurement and installation of automatically operating small lifting unit with macerator, built-in non-return valve, active carbon filter, flexible pressure port and connection options for one toilet, as well as two additional drainage fixtures ready-to-plug.  Wall mounting behind wc pan. Unit is with all required switching and control equipment for pumping of sewage containing faeces that cannot be piped to the sewer system through the use of natural falls (toilets in basement area).  Gross volume 17,4l, inlet conection  DN 40, pressure conection dn32 Q=1.5l/s, H=4m.
</t>
  </si>
  <si>
    <t>Obračuva se i plaća po kom motirane jedinice sa potisom.</t>
  </si>
  <si>
    <t>Calculation and paying per piece  of installed unit with pressure line.</t>
  </si>
  <si>
    <t>PVC cevi spoljna kanalizaciona mreža</t>
  </si>
  <si>
    <t>PVC pipes external sewerage network</t>
  </si>
  <si>
    <t xml:space="preserve">Nabavka i montaža kanalizacionih PVC cevi klase SN8. Dno rova mora biti iskopano i nivelisano  u projektovanim padovima.  Pre montaže pregledati cevi. Polaganje cevi u rov  vrši se na pripremljenu, zbijenu peščanu posteljicu u skladu sa projektovanim dubinam ai padovima,  a montaža u svemu prema uputstvima proizvođača i propisima za tu vrstu posla. Centriranje cevi i nivelisanje padova vršiti instrumentom. </t>
  </si>
  <si>
    <t xml:space="preserve">Carry out the procurement and installation of plastic (SN8) PVC sewer pipes for exnternal sewerage. The bottom of the trench must be excavated and leveled according to the elevations given in design and with layer of send. Laying pipes along the trenches and mounting according to the instructions of the pipe manufacturer. Prior to mounting, inspect the appearance and condition of the pipes and lay them according to the projected finish grade. </t>
  </si>
  <si>
    <t>Jedinična cena sadrži fazonske komade, sav propratni materijal i rad potreban za montažu cevi.Obračunava se i plaća po m' motirane i ispitane mreže, mereno po osovini cevi.</t>
  </si>
  <si>
    <t>The unit price of the item includes all the necessary  fittings, small material and labour including the necessary cutting. Calculation per m' of mounted and tested pipeline, measured along the axis of pipes.</t>
  </si>
  <si>
    <t>Ø200</t>
  </si>
  <si>
    <t>Ispiranje spoljne kanalizacione mreže</t>
  </si>
  <si>
    <t>Rinsing exnternal waste water network</t>
  </si>
  <si>
    <t>Spoljnu kanalizacionu mrežu isprati vodom, uz ručno čišćenje svih komada materijala koji su dospeli u mrežu pre ili tokom ispiranja cevovoda. Ispiranje vršiti  pomoću cisterne i muljne  pumpe.</t>
  </si>
  <si>
    <t xml:space="preserve">Rinsing the sewerage network with manual removal of all types of material that ended up in the pipeline through rinsing process. Rinsingis done with high pressure tank  and sludger pump. </t>
  </si>
  <si>
    <t>Obračunava se i plaća po m' isprane mreže (mereno po osovini cevi)</t>
  </si>
  <si>
    <t>Calculation and paying  per m' of the rinsined  pipeline route.</t>
  </si>
  <si>
    <t>VODOVODNA MREŽA / WATER SUPPLY</t>
  </si>
  <si>
    <t>Polipropilenske vodovodne cevi</t>
  </si>
  <si>
    <t>Polypropylene water pipes</t>
  </si>
  <si>
    <t>Nabavka, transport i ugrađivanje vodovodnih cevi za toplu i hladnu vodu. Cevi su PP-RCT  PN16 troslojne,  SRPS-ISO-EN15874</t>
  </si>
  <si>
    <t>Procurement, transportation and installation of water pipes for hot and cold water. Pipes are PP-RCT PN16, three-layer SRPS-ISO-EN15874</t>
  </si>
  <si>
    <t>Pod montažom cevi i fazonskih komada podrazumeva se: priprema svog potrebnog materijala za montažu vodovodne instalacije, prenos elemenata do mesta ugrađivanja, spajanje cevi i sva potrebna štemovanja i probijanja zidova i ploča.</t>
  </si>
  <si>
    <t>Installation of pipes and fittings includes: preparing all necessary materials for installation of plumbing fixtures, transfer of elements to the place of installation, connecting of pipes and all required chiseling and breaking through the walls and slabs.</t>
  </si>
  <si>
    <t>Spajanje cevi vrši se prema uputstvima proizvođača.Prilikom montaže, zbog temperaturnih izduženja predvideti lire prema preporuci proizvođača.Radove izvesti u svemu prema: projektu i tehničkim propisima za ovu vrstu cevi, priloženim crtežima, preporukama proizvođača i uputstvima nadzornog organa.</t>
  </si>
  <si>
    <r>
      <rPr>
        <sz val="10"/>
        <rFont val="Arial"/>
        <family val="2"/>
        <charset val="238"/>
      </rPr>
      <t>Connecting of pipes is carried out according to the manufacturer's instructions. During assembly, due to temperature elongation should predict</t>
    </r>
    <r>
      <rPr>
        <sz val="10"/>
        <color indexed="10"/>
        <rFont val="Arial"/>
        <family val="2"/>
        <charset val="238"/>
      </rPr>
      <t xml:space="preserve"> </t>
    </r>
    <r>
      <rPr>
        <sz val="10"/>
        <rFont val="Arial"/>
        <family val="2"/>
        <charset val="238"/>
      </rPr>
      <t>spaces as recommended by manufacturer. All works should be performed according: project and technical regulations for this type of pipes, attached drawings, manufacturers' recommendations and instructions of the supervisory authority.</t>
    </r>
  </si>
  <si>
    <t xml:space="preserve">Cenom je obuhvaćena i upotreba skele neophodne za montažu cevovoda.Pozicijom su obuhvaćeni i svi spojni elementi, kao i izolaciju od filca za obmotavanje cevu u konstrukciji. </t>
  </si>
  <si>
    <t>The price covers the use of scaffolding needed for the assembly of pipeline. This item also includes all connection elements and felt insulation  for wrapping up pipes in construction.</t>
  </si>
  <si>
    <t>Obračun: po m' ugrađenih cevi i fazonskih komada.</t>
  </si>
  <si>
    <t>Calculation: per m' of installed pipes and fittings.</t>
  </si>
  <si>
    <t>za hladnu vodu SDR11</t>
  </si>
  <si>
    <t>for cold water  SDR11</t>
  </si>
  <si>
    <t>Ø 15 mm (20x1.9)</t>
  </si>
  <si>
    <t>Ø 15 mm (20x2,8)</t>
  </si>
  <si>
    <t>Ø 20 mm (25x2.3)</t>
  </si>
  <si>
    <t>Ø 20 mm (25x3,5)</t>
  </si>
  <si>
    <t>Ø 25 mm (32x2.9)</t>
  </si>
  <si>
    <t>Ø 25 mm (32x4,4)</t>
  </si>
  <si>
    <t>Opis isti kao kod pozicije 30-305</t>
  </si>
  <si>
    <t>Description same as for Item 30-305</t>
  </si>
  <si>
    <t>za toplu vodu SDR7.4</t>
  </si>
  <si>
    <t xml:space="preserve">for hot water SDR7.4 </t>
  </si>
  <si>
    <t>Čelično-pocinkovane vodovodne cevi</t>
  </si>
  <si>
    <t>Steel galvanized water pipes</t>
  </si>
  <si>
    <t>Izvršiti nabavku transport i montažu čelično pocinkovanih vodovodnih cevi za vidnu sanitarnu mrežu u podrumu i kompletnu hidrantsku mrezu, sa svim odgovarajućim fitinzima.Cevi za zidove i plafon  moraju biti pričvršćene dvostrukim obujmicama na svakih 1,5-2,0m ili postavljene na celicne potpore. Cevi u zemlji i kroz konstrukciju moraju biti premazane jedanput bitulitom, zatim bitumenom i obavijene bituminiziranom jutom. Razvod u zidu obavezno izolovati ''dekorodal'' trakom ili filcom, tako da se izbegne svaki dodir sa malterom. Celokupna vodovodna instalacija pre zatvaranja žljebova i malterisanja mora biti ispitana na pritisak od 12 bara prema važećim propisima.</t>
  </si>
  <si>
    <t>Procurement transportation and installation of galvanized steel pipes for sanitary water supply network in basement, and complete hydrant network, with all relevant fittings. Pipes must be attached to the walls and ceiling with double pipe clips on every 1,5-2,0m or mounted on rail system. Pipes in the ground and through the structure must be coated once by bitulit, then with bitumen and then wrapped with bituminous jute. Distribution in the wall should be mandatory isolated with 'dekorodal' band or felt, in order to avoid any contact with the mortar. The entire plumbing fixtures before closing the grooves and plastering must be tested at a pressure of 12 bars according to applicable regulations.</t>
  </si>
  <si>
    <t>sanitarna mreza</t>
  </si>
  <si>
    <t>sanitary nework</t>
  </si>
  <si>
    <t xml:space="preserve">Ø 20 mm </t>
  </si>
  <si>
    <t xml:space="preserve">Ø 25 mm </t>
  </si>
  <si>
    <t xml:space="preserve">Ø 32 mm </t>
  </si>
  <si>
    <t xml:space="preserve">Ø 40 mm </t>
  </si>
  <si>
    <t>e</t>
  </si>
  <si>
    <t xml:space="preserve">Ø 50 mm </t>
  </si>
  <si>
    <t>hidrantska mreza</t>
  </si>
  <si>
    <t>hydrant nework</t>
  </si>
  <si>
    <t xml:space="preserve">Ø 65 mm </t>
  </si>
  <si>
    <t>HDPE vodovodne cevi- spoljna mreza</t>
  </si>
  <si>
    <t>HDPE  water pipes – external network</t>
  </si>
  <si>
    <t>Nabavka, transport i ugrađivanje dovodne vodovodne cevi tipa HDPE PE100, SDR17, PN10. SRPS-EN12201. Cev se polaze u rov, u sloju peska, na propisanoj dubini.</t>
  </si>
  <si>
    <t>Procurement, transportation and installation of supply HDPE PE100 water pipe SDR17, PN10. SRPS-EN12201. Pipe is installed  in trench, on  send layer, at appropriate depth.</t>
  </si>
  <si>
    <t>Ø 100 mm (110x6,6)</t>
  </si>
  <si>
    <t>Propusni ventil sa kapom</t>
  </si>
  <si>
    <t>Stop valve with cap</t>
  </si>
  <si>
    <t xml:space="preserve">Izvršiti nabavku i montažu propusnih ventila  PN10, na mestima datim projektom.  Ventili su sa kapom i poniklovanom rozetom, za iskljucenje vode u kupatilima i kuhinjama stanova i po jedan komad na toploj vodi za bojler, na hladnoj vod za kadu i veš mašini . </t>
  </si>
  <si>
    <t>Procurement and installation of stop valves PN10, on places given in design. Valves are with cap and nickel rosette for stoping water supply of bathrooms and kitchens, and one pice per each el. heater, bathtub and washing machine .</t>
  </si>
  <si>
    <t>Plaća se po komadu montiranog ventila.</t>
  </si>
  <si>
    <t>Paid per piece of installed valve.</t>
  </si>
  <si>
    <t>Ø15</t>
  </si>
  <si>
    <t>Ø20</t>
  </si>
  <si>
    <t xml:space="preserve">Ugaoni ''EK'' sa kapom </t>
  </si>
  <si>
    <t>Angle "EK" valve with cap</t>
  </si>
  <si>
    <t xml:space="preserve">Izvršiti nabavku i montažu ugaonih ''EK'' ventila sa kapom za prikljucak vodokotlica. </t>
  </si>
  <si>
    <t>Procurement and installation of angle "EK" valves with cap for flushing cistern outgo.</t>
  </si>
  <si>
    <t xml:space="preserve">Ø 15 mm </t>
  </si>
  <si>
    <t>Termička izolacija</t>
  </si>
  <si>
    <t>Thermal insulation</t>
  </si>
  <si>
    <t>Nabavka, transport i montaža termoizolacionog materijala za izolaciju cevi unutar objekta, koje se montiraju van zidne površine.Debljina izolacije minimum 13mm.</t>
  </si>
  <si>
    <t>Procurement, transportation and installation of thermal insulating materials for insulation of pipes inside the building, which are mounted outside of the wall surfaces. Insulation thickness minimum 13mm.</t>
  </si>
  <si>
    <t>Koeficijent toplotne provodljivosti materijala je l=0,030 w/m°K. Izolacija mora da zadovoljava član 11. Zakona o zaštiti od požara ("Sl. Glasnik SRS" br. 37/88 i 48/94), da prilikom gorenja ne razvija dim i toksične gasove.</t>
  </si>
  <si>
    <t>Thermal conductivity material coefficient is l=0.030 w/m°K. Insulation must meet Article 11 of the Law on Fire Protection ("Off. Gazette of SRS" no. 37/88 and 48/94), it must not develop smoke and toxic gases during burning.</t>
  </si>
  <si>
    <t>U cilju sprečavanja kondenza predvideti termoizolacioni materijal sa parnom branom.Vidni delovi termoizolacije moraju estetski lepo izgledati.</t>
  </si>
  <si>
    <t>In order to prevent condensation should provide the thermal insulation material with a vapor barrier. The visible parts of the thermal insulation must have aesthetically nice appearance.</t>
  </si>
  <si>
    <t>Obračunava se i plaća po m' montirane izolacije.</t>
  </si>
  <si>
    <t>Calculated and paid per m' of installed insulation.</t>
  </si>
  <si>
    <t>Ø25</t>
  </si>
  <si>
    <t>Ø32</t>
  </si>
  <si>
    <t>Ø40</t>
  </si>
  <si>
    <t>f</t>
  </si>
  <si>
    <t>Ø63</t>
  </si>
  <si>
    <t>Markiranje cevovoda</t>
  </si>
  <si>
    <t>Marking of the pipeline</t>
  </si>
  <si>
    <t>Izvršiti markiranje, termički izolovanog razvoda vode, lepljivim nalepnicama u cilju raspoznavanja vrsta instalacije u spustenim plafonima i daktovima.</t>
  </si>
  <si>
    <t>Perform the marking of thermal insulated distribution of water, with self adhesive stickers in order to distinct types of installation in suspended ceilings and ducts.</t>
  </si>
  <si>
    <t>Obračunava se i plaća paušalno.</t>
  </si>
  <si>
    <t>Calculated and paid by flat rate.</t>
  </si>
  <si>
    <t>pauš.</t>
  </si>
  <si>
    <t>Požarni hidrant</t>
  </si>
  <si>
    <t>Fire hydrant</t>
  </si>
  <si>
    <t>Izvršiti nabavku i montažu zidnog požarnog hidranta Ø52mm sa mlaznicom, crevom od trevire dužine 15m i ventilom ugrađenog u metalnu kutiju. Kutija mora biti vidno obojena i sa ključem.</t>
  </si>
  <si>
    <t xml:space="preserve">Procurement and installation of wall fire hydrant Ø52mm with nozzle, trevira hose length 15m and a valve installed in a metal box. The box must be visible and painted, and with the key. </t>
  </si>
  <si>
    <t>Plaća se po komadu montiranog hidranta.</t>
  </si>
  <si>
    <t>Paid per piece of installed hydrant.</t>
  </si>
  <si>
    <t>Vodomeri</t>
  </si>
  <si>
    <t>Water metars</t>
  </si>
  <si>
    <t>Izvršiti nabavku i montažu vodomera induktivnog tipa pripremljenog za daljinsko očitavanje , B klasa, suvi mahanizam. Proizveden u skladu sa EN 4064 i za korišćenje u skladu sa AMR tehnologijom.</t>
  </si>
  <si>
    <t xml:space="preserve">Procurement and installation  multi jet - propeller water meter with dry mechanism produced in according to international standards - EN 4064. Accuracy class is B. Water meter is with remote reading. Water meters are specifically manufactured to be used in conjunction with AMR technology. </t>
  </si>
  <si>
    <t>Plaća se po komadu montiranog vodomera komplet sa ventilima ispred i iza vodomera.</t>
  </si>
  <si>
    <t>Paid per piece of installed water meter including valves before and after</t>
  </si>
  <si>
    <t>vodomeri za sanitarnu vodu Ø15</t>
  </si>
  <si>
    <t>vodomeri za sanitarnu vodu Ø20</t>
  </si>
  <si>
    <t>vodomeri za hidrantsku vodu Ø50</t>
  </si>
  <si>
    <t>Bežični adapter daljinskog očitavanja</t>
  </si>
  <si>
    <t>Inductive metering module</t>
  </si>
  <si>
    <t>Izvršiti nabavku i montažu adaptera ADO868  za daljinsko očitavanje montiranog na staklo vodomera.</t>
  </si>
  <si>
    <t xml:space="preserve">Procurement and installation modules ADO 868 for mounting  directly onto the water
meter glass </t>
  </si>
  <si>
    <t>Plaća se po komadu montiranog adaptera</t>
  </si>
  <si>
    <t>Paid per piece of installed modules</t>
  </si>
  <si>
    <t>Uredjaj za podizanje pritiska za sanitarnu vodu.</t>
  </si>
  <si>
    <t>Pressure boosting system for sanitary water.</t>
  </si>
  <si>
    <t>Nabavka, transport i montaža kompaktnog uredjaja za podizanje pritiska za sanitarne vodu. Predvideti uredjaj sa dve pumpe, opremljen  elektronskom regulacionom jedinicom  jedinicom Comfort Vario (VR) za povezivanje svih instaliraanih komponenti, sa frekventnim regulatorom i S LD displejom, dimenzionisan na protok od 3.5l/sec i napor od 20m</t>
  </si>
  <si>
    <t>Procurement and installation the compact pressure boosting system for sanitary water. The device consists of two pumps and is fitted with a fully electronic control unit Comfort Vario (VR) for connecting all installed components, with frequency converter and the S LD display, and is dimensioned for a flow rate of 3.5 l/sec and a 20 m range.</t>
  </si>
  <si>
    <t>Plaća se po komadu komplet montiranog uredjaja sa potrebnim  ventilima</t>
  </si>
  <si>
    <t>Paid per piece of complete installed unit with needed valves</t>
  </si>
  <si>
    <t>Uredjaj za podizanje pritiska za hidrantsku mrezu</t>
  </si>
  <si>
    <t>Pressure boosting system for hydrant network</t>
  </si>
  <si>
    <t>Nabavka, transport i montaža kompaktnog uredjaja za podizanje pritiska za sanitarne vodu. Predvideti uredjaj sa dve pumpe, opremljen  elektronskom regulacionom jedinicom  jedinicom Comfort Vario (VR) za povezivanje svih instaliraanih komponenti, sa frekventnim regulatorom i S LD displejom, dimenzionisan na protok od 2,8l/sec i napor od 20m</t>
  </si>
  <si>
    <t>Procurement and installation the compact pressure boosting system for sanitary water. The device consists of two pumps and is fitted with a fully electronic control unit Comfort Vario (VR) for connecting all installed components, with frequency converter and the S LD display, and is dimensioned for a flow rate of 2,8 l/sec and a 20 m range.</t>
  </si>
  <si>
    <t>Dezinfekcija vodovodne mreže</t>
  </si>
  <si>
    <t>Disinfection of water pipeline</t>
  </si>
  <si>
    <t>Izvršiti ispiranje i dezinfekciju montirane i ispitane vodovodne mreže hlorom. Količina hlora je propisana i dozirana od strane ovlašćene institucije. Nakon dezinfekcije izvršiti ispiranje cevovoda. Izvođač obezbeđuje sanitarnu vodu za ispiranje.</t>
  </si>
  <si>
    <t xml:space="preserve">Rinsing and disinfection of the tested water supply pipeline with chlorine. Chlorine dosage should be signed by the authorised person from the sanitary authority fully responsible for disinfection. After disinfection the grid should be rinsed with potable water. The contractor will provide the water needed for the testing. </t>
  </si>
  <si>
    <t>Obračunava se i plaća po m' cevovoda.</t>
  </si>
  <si>
    <t>Calculated and paid per linear meter of pipeline.</t>
  </si>
  <si>
    <t>unutrašnji vodovod</t>
  </si>
  <si>
    <t>internal water supply system</t>
  </si>
  <si>
    <t>Ispitivanje kvaliteta vode</t>
  </si>
  <si>
    <t>Testing of water quality</t>
  </si>
  <si>
    <t>Posle izvršene dezinfekcije izvšiti ispitivanje uzoraka vode iz novomontirane vodovodne mreže u higijenskom zavodu - na ispravnost za piće.</t>
  </si>
  <si>
    <t>After disinfection made should perform testing of water samples from the installed water supply network, in The Public Health Institute - on the correctness for drinking.</t>
  </si>
  <si>
    <t>Plaća se po ispostavljenom računu, paušalno.</t>
  </si>
  <si>
    <t>Paid per delivered invoice, lumpsum.</t>
  </si>
  <si>
    <t>SANITARNI OBJEKTI I PRIBOR /  SANITARY FACILITIES AND ACCESSORIES</t>
  </si>
  <si>
    <t>OPŠTI OPIS</t>
  </si>
  <si>
    <t>GENERAL DESCRIPTION</t>
  </si>
  <si>
    <t xml:space="preserve">Sve sanitarne objekte izvođač je dužan nabaviti tek na osnovu odobrenih uglednih primeraka od strane nadzornog organa. Svi objekti su I klase bele boje. Sve eventualno oštećene objekte i opremu izvođač je dužan o svom trošku skinuti i montirati nove. Cenom pozicije radova obuhvaćena su sva potrebna štemovanja i ugrađivanje plastičnih tiplova sa potrebnim krpljenjem i malterisanjem. Svi upotrebljeni zavrtnji kod veza sanitarnih objekata moraju biti mesingani, a za galanteriju poniklovani. </t>
  </si>
  <si>
    <t xml:space="preserve">Contractor should procure all sanitary facilities only on the basis of approved reputable copies of the supervisory authority. All the facilities are I class of white color.  All possibly damaged facilities and equipment the contractor should demolish at his own expense and install new ones. Price of this item includes all the necessary chisel and embedding of plastic anchors with the necessary patching and plastering. All bolts used in connection sanitary of facilities should be brass, and for the gallantery nickel plated. </t>
  </si>
  <si>
    <t>WC šolja</t>
  </si>
  <si>
    <t>Toilet pan</t>
  </si>
  <si>
    <t>Izvršiti nabavku i montažu podne WC šolje sa niskim vodokotlićem, koja sadrži:</t>
  </si>
  <si>
    <t>Procurement and installation of toilets, type floor mounted with low installed cistern, contains:</t>
  </si>
  <si>
    <t>- šolju od fajansa bele boje sa gumenim umetkom između šolje i poda, vijke i sve ostale komponente potrebne za montazu.</t>
  </si>
  <si>
    <t>Toilet bowl made of majolica, white color with rubber insert between the bowl and the floor, screws and all other components needed for asemblage.</t>
  </si>
  <si>
    <t>- klozetsku dasku sa poklopcem od pune plastike ili sl.</t>
  </si>
  <si>
    <t>Toilet seat and cover made of full plastic or similar.</t>
  </si>
  <si>
    <t>- niski vodokotlić povezan sa šoljom i preko brinox creva brinox sa EK ventilom.</t>
  </si>
  <si>
    <t>Low mounted flushing system connected to a bowl and to EK valve  with brinox hose.</t>
  </si>
  <si>
    <t>Plaća se po montiranom kompletu.</t>
  </si>
  <si>
    <t>Paid per installed set.</t>
  </si>
  <si>
    <t>kpl.</t>
  </si>
  <si>
    <t>Umivaonik</t>
  </si>
  <si>
    <t>Washbasin</t>
  </si>
  <si>
    <t xml:space="preserve">Izvršiti nabavku i montažu komplet umivaonika priblizne velicine 60/45cm.Školjka mora biti snabdevena otvorom za odvod, prelivom i čepom za zatvaranje odvodnog otvora. Ispod školjke montirati hromirani sifon i spojiti ga sa kanalizacijom. Spoj prekriti niklovanom rozetnom. Kačenje i fiksiranje izvršiti putem žabica ili šrafova uz predhodnu ugradnju plastičnih tiplova. </t>
  </si>
  <si>
    <t>Procurement and installation of a washbasin set aprox. dim. 60/45cm. Sink basin must be equipped with an opening for the drain, overflow and plug to close the drain hole. Below basin a chrome siphon should be mounted and connected to the sewer. Connection should cover with nickel rosette. Hanging and fixing should be done with toggles and bolts or with the previous installation of the plastic anchors.</t>
  </si>
  <si>
    <t>Obračunava se i plaća po montiranom komadu.</t>
  </si>
  <si>
    <t>Calculated and paid per installed piece.</t>
  </si>
  <si>
    <t>Kada</t>
  </si>
  <si>
    <t>Bathtub</t>
  </si>
  <si>
    <t xml:space="preserve">Izvršiti nabavku i montažu celicne kade l=150cm. Kada je montirana i preko odlivno prelivne garniture povezana na kanalizacionu mrezu.  Kada se obziđuje punom opekom d=7cm, sa otvorom za ugradnju vratanaca za kadu,  završno obrađeno keramičkim pločicama. Vratanca su od inoxa, dimenzija 15x15cm. Po završenoj montaži ispitati funkcionalnost priključka. Cenom obuhvatiti nabavku i montažu kade, odlivno prelivne garniture i vratanaca. Zidanje, keramičke pločice i ugradnja vratanaca su predmet drugih pozicija u predmeru građevinsko zanatskih radova.                                                                                     </t>
  </si>
  <si>
    <t>Procurement and installation of steel bathtub l=150cm. The tube is supplied with trap, overflow and waste outlet. It should be  mounted and connected to the sewer. Upon completed installation should examine the functionality of the plug. Tube is cladding with break wall d=7cm, finish covered with ceramic tiles. In the wall is hole 15x15cm for revision door. Price included procurement and installation of steel bathtub, trap, overflow and waste outlet and revision door. Masonry and ceramic works are in other items.</t>
  </si>
  <si>
    <t>Tus kada</t>
  </si>
  <si>
    <t>Shower tray</t>
  </si>
  <si>
    <t xml:space="preserve">Izvršiti nabavku i montažu celicne tus kade 80x80x16cm. Kada je montirana i preko sifona povezana na kanalizacionu mrezu.  Kada se obziđuje punom opekom d=7cm, sa otvorom za ugradnju vratanaca za kadu,  završno obrađeno keramičkim pločicama. Vratanca su od inoxa, dimenzija 15x15cm. Po završenoj montaži ispitati funkcionalnost priključka. Cenom obuhvatiti nabavku i montažu kade, odlivno prelivne garniture i vratanaca. Zidanje, keramičke pločice i ugradnja vratanaca su predmet drugih pozicija u predmeru građevinsko zanatskih radova.                                                                                     </t>
  </si>
  <si>
    <t>Procurement and installation of steel shower tray 80x80x16cm. The shower tray is supplied siphone that should be  mounted and connected to the sewer. Upon completed installation should examine the functionality of the plug. Tube is cladding with break wall d=7cm, finish covered with ceramic tiles. In the wall is hole 15x15cm for revision door. Price included procurement and installation of steel bathtub, trap, overflow and waste outlet and revision door. Masonry and ceramic works are in other items.</t>
  </si>
  <si>
    <t>Baterija za umivaonik</t>
  </si>
  <si>
    <t>Basin faucet</t>
  </si>
  <si>
    <t>Nabavka, transport i montaža stojeće jednoručne baterije za umivaonike.Obračun po komadu montirane baterije, sa dva ugaona ventila i crevima za  povezivanje na instalaciju vodovoda.</t>
  </si>
  <si>
    <t>Procurement, transportation and installation of standing single-lever basins faucet. Calculation per piece of mounted batteries, including two angle valves and hoses for connecting to water supply installation.</t>
  </si>
  <si>
    <t>Slavina za umivaonik za hladnu vodu</t>
  </si>
  <si>
    <t xml:space="preserve">Single Handle Cold Water Basin Tap Faucet </t>
  </si>
  <si>
    <t>Nabavka, transport i montaža stojece jednorucne slavine za hladnu vodu za umivaonike Obračun po komadu montirane slavine sa ugaonim ventilom i crevom  za  povezivanje na instalaciju vodovoda.</t>
  </si>
  <si>
    <t>Procurement, transportation and installation of standing single handle cold water tap for basins. Calculation per piece of mounted batteries, including angle valve and hose for connecting to water supply installation.</t>
  </si>
  <si>
    <t xml:space="preserve">Zidna slavina </t>
  </si>
  <si>
    <t>Wall mounted hose bib tap</t>
  </si>
  <si>
    <t xml:space="preserve">Izvršiti nabavku i montažu zidne slavine sa  za hladnu vodu, za montazu iznad vindabone. </t>
  </si>
  <si>
    <t xml:space="preserve">Procurement and installation of  cold water, wall mounted hose bib tap  Ø20mm for mounting above metal enameled sink. </t>
  </si>
  <si>
    <t>Baterija za kadu</t>
  </si>
  <si>
    <t>Tube faucet</t>
  </si>
  <si>
    <t>Izvršiti nabavku i montažu jednorucne baterije za kadu i tus kadu. Baterija je komplet sa crevom za tus, ručicom tusa i zidnim držačem. Obračunava se i plaća po montiranom komadu.</t>
  </si>
  <si>
    <t>Procurement and installation of  single lever tube an shower tray  faucet. Faucet is with hand shower on a flexible hose and shower wall bracket. Calculated and paid per installed piece.</t>
  </si>
  <si>
    <t>Baterija za sudoperu</t>
  </si>
  <si>
    <t>Sink mixer tap</t>
  </si>
  <si>
    <t>Nabavka i isporuka stojeće jednoručne baterije za sudoperu sa tri cevi za montazu uz niskomontazni bojler. Obračun po komadu montirane baterije, sa ugaonim ventilom i crevima za  povezivanje na instalaciju vodovoda i bojler.</t>
  </si>
  <si>
    <t>Procurement and delivery of single handed kitchen tap with 3 hoses for mounting with under sink low pressure electric water heater. Calculation per piece of mounted batteries, including angle valve and hoses for connecting to water supply installation and heater.</t>
  </si>
  <si>
    <t>Baterija za lavabo sa 3 cevi</t>
  </si>
  <si>
    <t>Basin faucet with 3 hoses</t>
  </si>
  <si>
    <t>Nabavka i isporuka stojeće jednoručne baterije sa tri cevi za montažu uz niskomontažni bojler. Baterije se ugrađuju na lavaboe u prostorijama za skupštinu stanara i u lokalima.  Obračun po komadu montirane baterije, sa ugaonim ventilom i crevima za  povezivanje na instalaciju vodovoda i bojler.</t>
  </si>
  <si>
    <t>Procurement and delivery of single handed tap with 3 hoses for mounting with low pressure electric water heater. Fausets are monuted on basins in common and commercial spaces. Calculation per piece of mounted batteries, including angle valve and hoses for connecting to water supply installation and heater.</t>
  </si>
  <si>
    <t>Priključak veš mašine i mašine za sudove na vodovod</t>
  </si>
  <si>
    <t>Water supply tap for washing machine and dishwasher</t>
  </si>
  <si>
    <t>Izvršiti nabavku i montažu ventila za prikljucenje ves masine i masine za sudove na vodovodnu mrezu.</t>
  </si>
  <si>
    <t>Procurement and installation of water supply tap for connecting washing machine and dishwasher inlet hoses.</t>
  </si>
  <si>
    <t>Plaća se po montiranom komadu.</t>
  </si>
  <si>
    <t>Paid per installed piece.</t>
  </si>
  <si>
    <t>Priključak ves mašine na kanalizaciju</t>
  </si>
  <si>
    <t>Washing machine siphon flush</t>
  </si>
  <si>
    <t>Izvršiti nabavku i montažu sifona za priključak  veš masine  na kanalizacionu mrezu.</t>
  </si>
  <si>
    <t>Procurement and installation of siphon flush for connecting washing machine outlet hose.</t>
  </si>
  <si>
    <t>Sifon za priključak sudopere i mašine za sudove na kanalizaciju</t>
  </si>
  <si>
    <t>Siphone for sink and dishwasher</t>
  </si>
  <si>
    <t xml:space="preserve">Izvršiti nabavku i isporuku jednodelnog sifona za sudopere sa prelivom i prikljuckom za masinu za sudove i prikljucenje na kanalizacionu mrezu. </t>
  </si>
  <si>
    <t xml:space="preserve">Procurement and delivery  of siphon for installation in a single bowl kitchen sink with overflow drain and dishwasher next to it. </t>
  </si>
  <si>
    <t>Vindabona</t>
  </si>
  <si>
    <t>Metal enameled sink</t>
  </si>
  <si>
    <t>Izvršiti nabavku i montažu metalne vindabone u termopodstanici. Ista je snabdevena odvodom u kanalizaciju preko sifona i holender slavinom Ø20mm. Po završenoj montaži ispitati funkcionalnost priključka i odvoda.</t>
  </si>
  <si>
    <t>Procurement and installation of metal enameled sink in technical room. It is equipped with drain into the sewage through the siphon and hose bib tap Ø20mm. Upon completion of the installation should examine the functionality of the water connection and drain.</t>
  </si>
  <si>
    <t>Obračunava se i plaća po montiranom kompletu.</t>
  </si>
  <si>
    <t>Calculated and paid per installed set.</t>
  </si>
  <si>
    <t>Električni bojler</t>
  </si>
  <si>
    <t>Electric water heater</t>
  </si>
  <si>
    <t>Nabavka i isporuka niskomontažnih električnih protčnih bojlera V=10l za montazu ispod sudopere i ispod lavaboa.</t>
  </si>
  <si>
    <t>Procurement and delivery  of under-counter non pressurized electric water heater V=10 l, for under sink and basin  installation.</t>
  </si>
  <si>
    <t>Akumulacioni električni bojler</t>
  </si>
  <si>
    <t>Pressurized Electric water heater</t>
  </si>
  <si>
    <t>Izvršiti nabavku i montažu električnih bojlera V=80l za montazu u kupatilima, sa ventilom sigurnosti, fleksibilnim vezama, rozetnama i potrebnim ankerima sa tiplom za kacenje.</t>
  </si>
  <si>
    <t xml:space="preserve">Procurement and installation of pressurized electric water heater V=80 l, installation in bathroom, including safety valve, flexible hoses, nickel rosettes and appropriate crews with the previous installation of the plastic anchors.. </t>
  </si>
  <si>
    <t>Plaća se po montiranom komadu komplet Kačenje i fiksiranje izvršiti šrafovima M10 uz predhodnu ugradnju plastičnih tiplova.</t>
  </si>
  <si>
    <t>Paid per installed piece. Hanging and fixing do with screw M10 with plastic anchor.</t>
  </si>
  <si>
    <t>ODVOD KIŠE SA KROVA SA PODPRITISKOM / ROOF DRAINAGE WITH UNDERPRESSURE</t>
  </si>
  <si>
    <t xml:space="preserve">Nabavka i montaža sisema krovnog odvodnjavanja pod pritiskom,  izvedenog u svemu prema originalnom hidrauličkom proračunu, projektnim crtežima, uputstvima, specifikaciji i nadzoru proizvođača. </t>
  </si>
  <si>
    <t>Procurement and installation of roof drainage system under pressure, built in total according to the original hydraulic calculation, design drawings, instructions, specifications and supervision of the manufacturer.</t>
  </si>
  <si>
    <t xml:space="preserve">Stavka obuhvata ulivne elemente, cevovod od HDPE cevi i fazonskih komada spojenih sučeonim zavarivanjem ili elektrovarnim spojnicama, sistem učvršćenja i pričvrsni pribor prema specifikaciji proizvođača.                                   </t>
  </si>
  <si>
    <t>The item includes inlet elements, pipeline made of HDPE pipes and fittings connected with front welding or with electro weld connectors, fastening systems and fastening accessories according to manufacturer's specification.</t>
  </si>
  <si>
    <t>Stavka ne obuhvata 230V elektroinstalaciju potrebnu za napajanje i uključivanje grejača i izolaciju cevi.                                                     Detaljna specifikacija materijala se dobija od proizvođača sistema nakon razrade projekta izvođenja i detalja ugradnje.</t>
  </si>
  <si>
    <t>The item does not include 230V wiring needed for power supply and turning on of heaters and pipe insulation. Detailed specification of the materials obtained from the manufacturer of the system after the elaboration of construction design and installation details.</t>
  </si>
  <si>
    <t>Ulivni elementi se isporučuju sa toplotnom izolacijom i zaštitnom korpom. Ukoliko su potrebni, u cenu su uračunati i dodaci za ugrađivanje ulivnih elemenata u limeni žljeb, šahte za ugrađivanje na zeleni krov kao i grejni elementi.                                                               Specifikacijom jednog od proizvođača su obuhvaćene sledeće pozicije, ali specifikacija može biti biti predmet uskladjivanja sa tehnologijom drugog proizvodjača. Cene se obračunavaju po kompletu za jedan objekat</t>
  </si>
  <si>
    <t>Inlet elements are delivered with thermal insulation and protection basket. If necessary, the price includes and accessories for embedding of inlet elements in sheet metal gutter, manholes for the installation on the green roof and heating elements. One of the manufacturer's specifications includes the following, but specification could be subject of adjustment to the technology of another manufacturer. The price is calculated per set per one building</t>
  </si>
  <si>
    <t>Ulivni elementi i cevni razvod</t>
  </si>
  <si>
    <t>Inlet elements and pipeline</t>
  </si>
  <si>
    <t>Krovni ulivni element sa priključnom prirubnicom, za krovne folije 9 l/s i grejačem 8W/230V</t>
  </si>
  <si>
    <t xml:space="preserve"> roof inlet element with flange connection for roof foil, 9l/s and heater 8W/230V</t>
  </si>
  <si>
    <t>n.a.</t>
  </si>
  <si>
    <t xml:space="preserve">HDPE cevovod s potrebnim fazonskim komadima </t>
  </si>
  <si>
    <t>HDPE pipeline with necessary fittings</t>
  </si>
  <si>
    <t>Ø56</t>
  </si>
  <si>
    <t>Ø90</t>
  </si>
  <si>
    <t xml:space="preserve">Sistem pričvršćenja cevovoda na krovnu  konstrukciju s nosivom čeličnom šinom 30x30mm,  cevnim obujmicama, navojnim šipkama, pričvrsnim pločicama i priborom </t>
  </si>
  <si>
    <t>System for mounting of pipeline to the roof structure with bearing steel rail 30x30mm, pipe clips, threaded rods, clamps and accessories</t>
  </si>
  <si>
    <t>Nabavka transport i montaža dodatne toplotne izolacije protiv orošavanja cevovoda i fazonskih komada L- 0,036 (W/mK), d-13 mm, predviđeno ukupno toplotno izolovanog cevovoda</t>
  </si>
  <si>
    <t>Procurement, transportation and installation of additional thermal insulation against condensation of pipes and fittings L- 0.036 (W/mK), d-13 mm, provided total of thermal insulated pipelines</t>
  </si>
  <si>
    <t xml:space="preserve">UKUPNO 3 ulaza </t>
  </si>
  <si>
    <t>TOTAL 3 entrance</t>
  </si>
  <si>
    <t>set</t>
  </si>
  <si>
    <t>Polietilenske kanalizacione cevi</t>
  </si>
  <si>
    <t>Polyethylene sewer pipes</t>
  </si>
  <si>
    <t>Izvrštiti nabavku i montažu plastičnih kanalizacionih polietilenskih cevi i fazonskih komada HDPE za kišnu kanalizaciju.Spajanje cevi izvršiti čeonim varenjem.Cevi pričvrstiti gvozdenim ram-šelnama. O tavanicu cev obesiti uzengijom od pljošteg gvožđa 3/40mm.Sva potrebna štemovanja i probijanja zidova od opeke i betona ne plaćaju se odvojeno već su obuhvaćena cenom dužnog metra cevi.Po zavrsetku montaže mreze izvrsiti ispitivanje na vodonepropustljivost.</t>
  </si>
  <si>
    <t>Carry out the procurement and installation of plastic sewer polyethylene pipes and fittings HDPE for rainwater services. Connecting of the pipes should perform with frontal welding. Pipes should fastened with iron-frame pipe clips. On a ceiling should hang pipe with stirrup made of flattened iron 3/40mm. All needed chiseling and breaking through the walls of brick and concrete are not paid separately but are included in the cost of pipes' linear meter. After installation of the network should carry out testing on water permeability.</t>
  </si>
  <si>
    <t>Obračuva se i plaća po m' motirane i ispitane mreže, mereno po osovini cevi i fazonskih komada.</t>
  </si>
  <si>
    <t>Calculation and paying per m' of installed and tested network, measured along the axis of pipes and fittings.</t>
  </si>
  <si>
    <t>PE Balcony- and terrace drain</t>
  </si>
  <si>
    <t>Izvrštiti nabavku i montažu balkonsko- i terasnog slivnika DN40/50 horizontalni, sa fabrički navarenom bitumenskom manžetom, ugradne visine 61mm.</t>
  </si>
  <si>
    <t>Carry out the procurement and installation of PE Balcony- and terrace drain body DN40/50 horizontal, flat version, with pre-welded bitumene flange. Instalation height 61mm.</t>
  </si>
  <si>
    <t>VODOVOD I KANALIZACIJA  /  WATER AND SEWAGE</t>
  </si>
  <si>
    <t xml:space="preserve">REKAPITULACIJA RADOVA / SUMMARY TABLE FOR WORKS </t>
  </si>
  <si>
    <t>pos</t>
  </si>
  <si>
    <t xml:space="preserve">Polietilenski slivnik za terase </t>
  </si>
  <si>
    <t>TOTAL</t>
  </si>
  <si>
    <t>količina/qty</t>
  </si>
  <si>
    <t>j.cena EUR</t>
  </si>
  <si>
    <t>iznos/ total EUR</t>
  </si>
  <si>
    <t>TOTAL EUR</t>
  </si>
</sst>
</file>

<file path=xl/styles.xml><?xml version="1.0" encoding="utf-8"?>
<styleSheet xmlns="http://schemas.openxmlformats.org/spreadsheetml/2006/main">
  <numFmts count="5">
    <numFmt numFmtId="164" formatCode="dd/mm/yyyy"/>
    <numFmt numFmtId="165" formatCode="00\-00"/>
    <numFmt numFmtId="166" formatCode="0&quot;3-&quot;000"/>
    <numFmt numFmtId="167" formatCode="&quot;30-&quot;000"/>
    <numFmt numFmtId="168" formatCode="#,##0.0"/>
  </numFmts>
  <fonts count="15">
    <font>
      <sz val="10"/>
      <name val="Arial"/>
      <family val="2"/>
      <charset val="238"/>
    </font>
    <font>
      <sz val="11"/>
      <color indexed="8"/>
      <name val="Calibri"/>
      <family val="2"/>
      <charset val="238"/>
    </font>
    <font>
      <sz val="12"/>
      <name val="Arial"/>
      <family val="2"/>
      <charset val="238"/>
    </font>
    <font>
      <b/>
      <sz val="10"/>
      <name val="Arial"/>
      <family val="2"/>
      <charset val="238"/>
    </font>
    <font>
      <sz val="10"/>
      <name val="Arial"/>
      <family val="2"/>
      <charset val="1"/>
    </font>
    <font>
      <sz val="10"/>
      <name val="Arial Narrow"/>
      <family val="2"/>
      <charset val="238"/>
    </font>
    <font>
      <vertAlign val="superscript"/>
      <sz val="10"/>
      <name val="Arial"/>
      <family val="2"/>
      <charset val="238"/>
    </font>
    <font>
      <sz val="10"/>
      <color indexed="10"/>
      <name val="Arial"/>
      <family val="2"/>
      <charset val="238"/>
    </font>
    <font>
      <sz val="11"/>
      <color indexed="8"/>
      <name val="Arial"/>
      <family val="2"/>
      <charset val="238"/>
    </font>
    <font>
      <sz val="12"/>
      <name val="Calibri"/>
      <family val="2"/>
      <charset val="128"/>
    </font>
    <font>
      <sz val="10"/>
      <color indexed="8"/>
      <name val="Arial"/>
      <family val="2"/>
      <charset val="1"/>
    </font>
    <font>
      <sz val="10"/>
      <color indexed="30"/>
      <name val="Arial"/>
      <family val="2"/>
      <charset val="238"/>
    </font>
    <font>
      <sz val="9"/>
      <color indexed="8"/>
      <name val="Arial"/>
      <family val="2"/>
      <charset val="238"/>
    </font>
    <font>
      <b/>
      <sz val="11"/>
      <name val="Arial"/>
      <family val="2"/>
      <charset val="238"/>
    </font>
    <font>
      <b/>
      <sz val="10"/>
      <name val="Arial"/>
      <family val="2"/>
    </font>
  </fonts>
  <fills count="3">
    <fill>
      <patternFill patternType="none"/>
    </fill>
    <fill>
      <patternFill patternType="gray125"/>
    </fill>
    <fill>
      <patternFill patternType="solid">
        <fgColor indexed="22"/>
        <bgColor indexed="31"/>
      </patternFill>
    </fill>
  </fills>
  <borders count="1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style="hair">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hair">
        <color indexed="8"/>
      </top>
      <bottom/>
      <diagonal/>
    </border>
    <border>
      <left/>
      <right/>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bottom style="thin">
        <color indexed="64"/>
      </bottom>
      <diagonal/>
    </border>
  </borders>
  <cellStyleXfs count="2">
    <xf numFmtId="0" fontId="0" fillId="0" borderId="0"/>
    <xf numFmtId="0" fontId="1" fillId="0" borderId="0"/>
  </cellStyleXfs>
  <cellXfs count="298">
    <xf numFmtId="0" fontId="0" fillId="0" borderId="0" xfId="0"/>
    <xf numFmtId="0" fontId="0" fillId="0" borderId="0" xfId="0" applyFont="1"/>
    <xf numFmtId="164" fontId="0"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0" fillId="0" borderId="0" xfId="0" applyFont="1" applyBorder="1" applyAlignment="1">
      <alignment horizontal="left"/>
    </xf>
    <xf numFmtId="0" fontId="0" fillId="0" borderId="0" xfId="0" applyFont="1" applyBorder="1" applyAlignment="1">
      <alignment horizontal="left" vertical="top"/>
    </xf>
    <xf numFmtId="0" fontId="0" fillId="0" borderId="0" xfId="0" applyFont="1" applyBorder="1" applyAlignment="1">
      <alignment horizontal="center" vertical="top"/>
    </xf>
    <xf numFmtId="0" fontId="0" fillId="0" borderId="0" xfId="0" applyFont="1" applyBorder="1" applyAlignment="1">
      <alignment horizontal="right" vertical="top"/>
    </xf>
    <xf numFmtId="0" fontId="0" fillId="0" borderId="0" xfId="0" applyFont="1" applyBorder="1" applyAlignment="1">
      <alignment vertical="top"/>
    </xf>
    <xf numFmtId="164" fontId="0" fillId="0" borderId="0" xfId="0" applyNumberFormat="1" applyFont="1" applyAlignment="1">
      <alignment horizontal="center" vertical="top"/>
    </xf>
    <xf numFmtId="165" fontId="0" fillId="0" borderId="0" xfId="0" applyNumberFormat="1" applyFont="1" applyAlignment="1">
      <alignment horizontal="center" vertical="top" wrapText="1"/>
    </xf>
    <xf numFmtId="0" fontId="0" fillId="0" borderId="0" xfId="0" applyFont="1" applyAlignment="1">
      <alignment horizontal="center"/>
    </xf>
    <xf numFmtId="0" fontId="0" fillId="0" borderId="0" xfId="0" applyFont="1" applyAlignment="1">
      <alignment horizontal="right"/>
    </xf>
    <xf numFmtId="166" fontId="3" fillId="0" borderId="0" xfId="0" applyNumberFormat="1" applyFont="1" applyAlignment="1">
      <alignment horizontal="center" vertical="top" wrapText="1"/>
    </xf>
    <xf numFmtId="0" fontId="0" fillId="0" borderId="0" xfId="0" applyFont="1" applyAlignment="1">
      <alignment horizontal="center" vertical="top"/>
    </xf>
    <xf numFmtId="0" fontId="0" fillId="0" borderId="0" xfId="0" applyFont="1" applyAlignment="1">
      <alignment horizontal="left"/>
    </xf>
    <xf numFmtId="0" fontId="0" fillId="0" borderId="2" xfId="0" applyFont="1" applyBorder="1" applyAlignment="1">
      <alignment horizontal="left" vertical="top" wrapText="1"/>
    </xf>
    <xf numFmtId="0" fontId="0" fillId="0" borderId="0" xfId="0" applyFont="1" applyBorder="1" applyAlignment="1">
      <alignment horizontal="left" vertical="top" wrapText="1"/>
    </xf>
    <xf numFmtId="0" fontId="0" fillId="0" borderId="0" xfId="0" applyFont="1" applyFill="1" applyBorder="1" applyAlignment="1">
      <alignment horizontal="left" vertical="top" wrapText="1"/>
    </xf>
    <xf numFmtId="0" fontId="0" fillId="0" borderId="4" xfId="0" applyFont="1" applyBorder="1"/>
    <xf numFmtId="167" fontId="0" fillId="0" borderId="5" xfId="0" applyNumberFormat="1" applyFont="1" applyBorder="1"/>
    <xf numFmtId="0" fontId="0" fillId="0" borderId="0" xfId="0" applyFont="1" applyAlignment="1">
      <alignment vertical="top"/>
    </xf>
    <xf numFmtId="0" fontId="0" fillId="0" borderId="6" xfId="0" applyFont="1" applyBorder="1"/>
    <xf numFmtId="0" fontId="0" fillId="0" borderId="0" xfId="0" applyFont="1" applyBorder="1" applyAlignment="1">
      <alignment horizontal="center" vertical="top" wrapText="1"/>
    </xf>
    <xf numFmtId="167" fontId="0" fillId="0" borderId="0" xfId="0" applyNumberFormat="1" applyFont="1" applyBorder="1" applyAlignment="1">
      <alignment horizontal="center" vertical="top" wrapText="1"/>
    </xf>
    <xf numFmtId="0" fontId="0" fillId="0" borderId="0" xfId="0" applyFont="1" applyBorder="1" applyAlignment="1">
      <alignment vertical="top" wrapText="1"/>
    </xf>
    <xf numFmtId="0" fontId="0" fillId="0" borderId="0" xfId="0" applyFont="1" applyBorder="1" applyAlignment="1">
      <alignment horizontal="center" wrapText="1"/>
    </xf>
    <xf numFmtId="0" fontId="0" fillId="0" borderId="0" xfId="0" applyFont="1" applyBorder="1" applyAlignment="1">
      <alignment horizontal="right" wrapText="1"/>
    </xf>
    <xf numFmtId="167" fontId="3" fillId="0" borderId="0" xfId="0" applyNumberFormat="1" applyFont="1" applyAlignment="1">
      <alignment horizontal="center" vertical="top" wrapText="1"/>
    </xf>
    <xf numFmtId="0" fontId="3" fillId="0" borderId="0" xfId="0" applyFont="1" applyBorder="1" applyAlignment="1">
      <alignment vertical="top"/>
    </xf>
    <xf numFmtId="0" fontId="3" fillId="0" borderId="0" xfId="0" applyFont="1" applyBorder="1" applyAlignment="1">
      <alignment horizontal="left" vertical="center"/>
    </xf>
    <xf numFmtId="0" fontId="0" fillId="0" borderId="0" xfId="0" applyFont="1" applyBorder="1"/>
    <xf numFmtId="0" fontId="0" fillId="0" borderId="1" xfId="0" applyFont="1" applyBorder="1" applyAlignment="1">
      <alignment horizontal="center" vertical="center" wrapText="1"/>
    </xf>
    <xf numFmtId="167" fontId="0"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0" fillId="0" borderId="7" xfId="0" applyFont="1" applyBorder="1" applyAlignment="1">
      <alignment horizontal="center" vertical="top"/>
    </xf>
    <xf numFmtId="167" fontId="3" fillId="0" borderId="7" xfId="0" applyNumberFormat="1" applyFont="1" applyBorder="1" applyAlignment="1">
      <alignment horizontal="center" vertical="top" wrapText="1"/>
    </xf>
    <xf numFmtId="0" fontId="3" fillId="0" borderId="7" xfId="0" applyFont="1" applyBorder="1" applyAlignment="1">
      <alignment vertical="top"/>
    </xf>
    <xf numFmtId="0" fontId="0" fillId="0" borderId="7" xfId="0" applyFont="1" applyBorder="1" applyAlignment="1">
      <alignment horizontal="center"/>
    </xf>
    <xf numFmtId="4" fontId="0" fillId="0" borderId="7" xfId="0" applyNumberFormat="1" applyFont="1" applyBorder="1" applyAlignment="1">
      <alignment horizontal="right"/>
    </xf>
    <xf numFmtId="2" fontId="0" fillId="0" borderId="7" xfId="0" applyNumberFormat="1" applyFont="1" applyBorder="1" applyAlignment="1">
      <alignment horizontal="right"/>
    </xf>
    <xf numFmtId="0" fontId="0" fillId="0" borderId="6" xfId="0" applyFont="1" applyBorder="1" applyAlignment="1">
      <alignment horizontal="center" vertical="top"/>
    </xf>
    <xf numFmtId="167" fontId="0" fillId="0" borderId="6" xfId="0" applyNumberFormat="1" applyFont="1" applyBorder="1" applyAlignment="1">
      <alignment horizontal="center" vertical="top" wrapText="1"/>
    </xf>
    <xf numFmtId="0" fontId="0" fillId="0" borderId="6" xfId="0" applyFont="1" applyBorder="1" applyAlignment="1">
      <alignment vertical="top" wrapText="1"/>
    </xf>
    <xf numFmtId="0" fontId="0" fillId="0" borderId="6" xfId="0" applyFont="1" applyBorder="1" applyAlignment="1">
      <alignment horizontal="center"/>
    </xf>
    <xf numFmtId="4" fontId="0" fillId="0" borderId="6" xfId="0" applyNumberFormat="1" applyFont="1" applyBorder="1" applyAlignment="1">
      <alignment horizontal="right"/>
    </xf>
    <xf numFmtId="2" fontId="0" fillId="0" borderId="6" xfId="0" applyNumberFormat="1" applyFont="1" applyBorder="1" applyAlignment="1" applyProtection="1">
      <alignment horizontal="right"/>
      <protection locked="0"/>
    </xf>
    <xf numFmtId="0" fontId="0" fillId="0" borderId="0" xfId="0" applyFont="1" applyFill="1"/>
    <xf numFmtId="167" fontId="3" fillId="0" borderId="6" xfId="0" applyNumberFormat="1" applyFont="1" applyBorder="1" applyAlignment="1">
      <alignment horizontal="center" vertical="top" wrapText="1"/>
    </xf>
    <xf numFmtId="0" fontId="3" fillId="0" borderId="6" xfId="0" applyFont="1" applyBorder="1" applyAlignment="1">
      <alignment vertical="top"/>
    </xf>
    <xf numFmtId="0" fontId="0" fillId="0" borderId="0" xfId="0" applyFont="1" applyAlignment="1">
      <alignment horizontal="justify" wrapText="1"/>
    </xf>
    <xf numFmtId="0" fontId="0" fillId="0" borderId="6" xfId="0" applyFont="1" applyFill="1" applyBorder="1" applyAlignment="1">
      <alignment horizontal="center" vertical="top"/>
    </xf>
    <xf numFmtId="167" fontId="0" fillId="0" borderId="6" xfId="0" applyNumberFormat="1" applyFont="1" applyFill="1" applyBorder="1" applyAlignment="1">
      <alignment horizontal="center" vertical="top" wrapText="1"/>
    </xf>
    <xf numFmtId="0" fontId="0" fillId="0" borderId="6" xfId="0" applyFont="1" applyBorder="1" applyAlignment="1">
      <alignment vertical="top"/>
    </xf>
    <xf numFmtId="0" fontId="0" fillId="0" borderId="6" xfId="0" applyFont="1" applyFill="1" applyBorder="1" applyAlignment="1">
      <alignment horizontal="center"/>
    </xf>
    <xf numFmtId="4" fontId="0" fillId="0" borderId="6" xfId="0" applyNumberFormat="1" applyFont="1" applyFill="1" applyBorder="1" applyAlignment="1">
      <alignment horizontal="right"/>
    </xf>
    <xf numFmtId="2" fontId="0" fillId="0" borderId="6" xfId="0" applyNumberFormat="1" applyFont="1" applyFill="1" applyBorder="1" applyAlignment="1" applyProtection="1">
      <alignment horizontal="right"/>
      <protection locked="0"/>
    </xf>
    <xf numFmtId="0" fontId="0" fillId="0" borderId="2" xfId="0" applyFont="1" applyFill="1" applyBorder="1" applyAlignment="1">
      <alignment horizontal="center" vertical="top"/>
    </xf>
    <xf numFmtId="167" fontId="0" fillId="0" borderId="2" xfId="0" applyNumberFormat="1" applyFont="1" applyFill="1" applyBorder="1" applyAlignment="1">
      <alignment horizontal="center" vertical="top" wrapText="1"/>
    </xf>
    <xf numFmtId="0" fontId="0" fillId="0" borderId="2" xfId="0" applyFont="1" applyBorder="1" applyAlignment="1">
      <alignment vertical="top"/>
    </xf>
    <xf numFmtId="0" fontId="0" fillId="0" borderId="2" xfId="0" applyFont="1" applyBorder="1" applyAlignment="1">
      <alignment horizontal="center"/>
    </xf>
    <xf numFmtId="0" fontId="0" fillId="0" borderId="2" xfId="0" applyFont="1" applyBorder="1"/>
    <xf numFmtId="0" fontId="0" fillId="0" borderId="2" xfId="0" applyFont="1" applyBorder="1" applyProtection="1">
      <protection locked="0"/>
    </xf>
    <xf numFmtId="4" fontId="0" fillId="0" borderId="2" xfId="0" applyNumberFormat="1" applyFont="1" applyBorder="1" applyAlignment="1">
      <alignment horizontal="right"/>
    </xf>
    <xf numFmtId="2" fontId="0" fillId="0" borderId="2" xfId="0" applyNumberFormat="1" applyFont="1" applyBorder="1" applyAlignment="1" applyProtection="1">
      <alignment horizontal="right"/>
      <protection locked="0"/>
    </xf>
    <xf numFmtId="0" fontId="0" fillId="0" borderId="7" xfId="0" applyFont="1" applyFill="1" applyBorder="1" applyAlignment="1">
      <alignment horizontal="center"/>
    </xf>
    <xf numFmtId="2" fontId="0" fillId="0" borderId="7" xfId="0" applyNumberFormat="1" applyFont="1" applyBorder="1" applyAlignment="1" applyProtection="1">
      <alignment horizontal="right"/>
      <protection locked="0"/>
    </xf>
    <xf numFmtId="0" fontId="0" fillId="0" borderId="2" xfId="0" applyFont="1" applyBorder="1" applyAlignment="1">
      <alignment vertical="top" wrapText="1"/>
    </xf>
    <xf numFmtId="0" fontId="0" fillId="0" borderId="0" xfId="0" applyFont="1" applyAlignment="1">
      <alignment wrapText="1"/>
    </xf>
    <xf numFmtId="0" fontId="3" fillId="0" borderId="7" xfId="0" applyFont="1" applyFill="1" applyBorder="1" applyAlignment="1">
      <alignment horizontal="left" vertical="top" wrapText="1"/>
    </xf>
    <xf numFmtId="0" fontId="0" fillId="0" borderId="2" xfId="0" applyFont="1" applyFill="1" applyBorder="1" applyAlignment="1">
      <alignment vertical="top" wrapText="1"/>
    </xf>
    <xf numFmtId="0" fontId="0" fillId="0" borderId="0" xfId="0" applyFont="1" applyFill="1" applyBorder="1" applyAlignment="1">
      <alignment horizontal="center" vertical="top"/>
    </xf>
    <xf numFmtId="167" fontId="0" fillId="0" borderId="0" xfId="0" applyNumberFormat="1" applyFont="1" applyFill="1" applyBorder="1" applyAlignment="1">
      <alignment horizontal="center" vertical="top" wrapText="1"/>
    </xf>
    <xf numFmtId="0" fontId="0" fillId="0" borderId="0" xfId="0" applyFont="1" applyBorder="1" applyAlignment="1">
      <alignment horizontal="center"/>
    </xf>
    <xf numFmtId="4" fontId="0" fillId="0" borderId="0" xfId="0" applyNumberFormat="1" applyFont="1" applyBorder="1" applyAlignment="1">
      <alignment horizontal="right"/>
    </xf>
    <xf numFmtId="2" fontId="0" fillId="0" borderId="0" xfId="0" applyNumberFormat="1" applyFont="1" applyBorder="1" applyAlignment="1" applyProtection="1">
      <alignment horizontal="right"/>
      <protection locked="0"/>
    </xf>
    <xf numFmtId="0" fontId="3" fillId="2" borderId="0" xfId="0" applyFont="1" applyFill="1" applyBorder="1" applyAlignment="1">
      <alignment horizontal="left" vertical="center"/>
    </xf>
    <xf numFmtId="4" fontId="3" fillId="2" borderId="0" xfId="0" applyNumberFormat="1" applyFont="1" applyFill="1" applyBorder="1" applyAlignment="1" applyProtection="1">
      <alignment horizontal="right" vertical="center"/>
    </xf>
    <xf numFmtId="167" fontId="0" fillId="0" borderId="6" xfId="0" applyNumberFormat="1" applyFont="1" applyBorder="1"/>
    <xf numFmtId="0" fontId="0" fillId="0" borderId="6" xfId="0" applyFont="1" applyFill="1" applyBorder="1"/>
    <xf numFmtId="0" fontId="0" fillId="0" borderId="0" xfId="0" applyFont="1" applyFill="1" applyBorder="1"/>
    <xf numFmtId="0" fontId="3" fillId="0" borderId="6" xfId="0" applyFont="1" applyFill="1" applyBorder="1" applyAlignment="1">
      <alignment vertical="top"/>
    </xf>
    <xf numFmtId="0" fontId="3" fillId="0" borderId="7" xfId="0" applyFont="1" applyFill="1" applyBorder="1" applyAlignment="1">
      <alignment vertical="top"/>
    </xf>
    <xf numFmtId="4" fontId="0" fillId="0" borderId="7" xfId="0" applyNumberFormat="1" applyFont="1" applyFill="1" applyBorder="1" applyAlignment="1">
      <alignment horizontal="right"/>
    </xf>
    <xf numFmtId="2" fontId="0" fillId="0" borderId="7" xfId="0" applyNumberFormat="1" applyFont="1" applyFill="1" applyBorder="1" applyAlignment="1">
      <alignment horizontal="right"/>
    </xf>
    <xf numFmtId="0" fontId="0" fillId="0" borderId="6" xfId="0" applyFont="1" applyFill="1" applyBorder="1" applyAlignment="1">
      <alignment vertical="top" wrapText="1"/>
    </xf>
    <xf numFmtId="0" fontId="0" fillId="0" borderId="0" xfId="0" applyFont="1" applyFill="1" applyBorder="1" applyAlignment="1">
      <alignment vertical="top" wrapText="1"/>
    </xf>
    <xf numFmtId="0" fontId="1" fillId="0" borderId="0" xfId="0" applyFont="1" applyFill="1" applyBorder="1" applyAlignment="1">
      <alignment vertical="top" wrapText="1"/>
    </xf>
    <xf numFmtId="0" fontId="0" fillId="0" borderId="6" xfId="0" applyFont="1" applyFill="1" applyBorder="1" applyAlignment="1">
      <alignment vertical="top"/>
    </xf>
    <xf numFmtId="0" fontId="0" fillId="0" borderId="2" xfId="0" applyFont="1" applyFill="1" applyBorder="1" applyAlignment="1">
      <alignment vertical="top"/>
    </xf>
    <xf numFmtId="0" fontId="0" fillId="0" borderId="2" xfId="0" applyFont="1" applyFill="1" applyBorder="1" applyAlignment="1">
      <alignment horizontal="center"/>
    </xf>
    <xf numFmtId="4" fontId="0" fillId="0" borderId="2" xfId="0" applyNumberFormat="1" applyFont="1" applyFill="1" applyBorder="1" applyAlignment="1">
      <alignment horizontal="right"/>
    </xf>
    <xf numFmtId="2" fontId="0" fillId="0" borderId="2" xfId="0" applyNumberFormat="1" applyFont="1" applyFill="1" applyBorder="1" applyAlignment="1" applyProtection="1">
      <alignment horizontal="right"/>
      <protection locked="0"/>
    </xf>
    <xf numFmtId="0" fontId="3" fillId="0" borderId="6" xfId="0" applyFont="1" applyBorder="1" applyAlignment="1">
      <alignment wrapText="1"/>
    </xf>
    <xf numFmtId="0" fontId="0" fillId="0" borderId="6" xfId="0" applyFont="1" applyBorder="1" applyAlignment="1">
      <alignment horizontal="left" vertical="top" wrapText="1"/>
    </xf>
    <xf numFmtId="0" fontId="2" fillId="0" borderId="0" xfId="0" applyFont="1" applyAlignment="1">
      <alignment horizontal="justify" wrapText="1"/>
    </xf>
    <xf numFmtId="0" fontId="8" fillId="0" borderId="0" xfId="0" applyFont="1" applyBorder="1" applyAlignment="1">
      <alignment horizontal="left" vertical="top" wrapText="1"/>
    </xf>
    <xf numFmtId="3" fontId="0" fillId="0" borderId="6" xfId="0" applyNumberFormat="1" applyFont="1" applyFill="1" applyBorder="1" applyAlignment="1">
      <alignment horizontal="right"/>
    </xf>
    <xf numFmtId="0" fontId="0" fillId="0" borderId="2" xfId="0" applyFont="1" applyBorder="1" applyAlignment="1">
      <alignment horizontal="center" vertical="top"/>
    </xf>
    <xf numFmtId="167" fontId="0" fillId="0" borderId="2" xfId="0" applyNumberFormat="1" applyFont="1" applyBorder="1" applyAlignment="1">
      <alignment horizontal="center" vertical="top" wrapText="1"/>
    </xf>
    <xf numFmtId="3" fontId="0" fillId="0" borderId="2" xfId="0" applyNumberFormat="1" applyFont="1" applyFill="1" applyBorder="1" applyAlignment="1">
      <alignment horizontal="right"/>
    </xf>
    <xf numFmtId="0" fontId="3" fillId="0" borderId="6"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0" xfId="0" applyFont="1" applyFill="1" applyBorder="1" applyAlignment="1">
      <alignment vertical="top"/>
    </xf>
    <xf numFmtId="0" fontId="0" fillId="0" borderId="0" xfId="0" applyFont="1" applyFill="1" applyBorder="1" applyAlignment="1">
      <alignment horizontal="center"/>
    </xf>
    <xf numFmtId="4" fontId="0" fillId="0" borderId="0" xfId="0" applyNumberFormat="1" applyFont="1" applyFill="1" applyBorder="1" applyAlignment="1">
      <alignment horizontal="right"/>
    </xf>
    <xf numFmtId="0" fontId="3" fillId="2" borderId="0" xfId="0" applyFont="1" applyFill="1" applyBorder="1" applyAlignment="1">
      <alignment vertical="top"/>
    </xf>
    <xf numFmtId="4" fontId="3" fillId="2" borderId="0" xfId="0" applyNumberFormat="1" applyFont="1" applyFill="1" applyBorder="1" applyAlignment="1" applyProtection="1">
      <alignment horizontal="right" vertical="center"/>
      <protection locked="0"/>
    </xf>
    <xf numFmtId="167" fontId="0" fillId="0" borderId="0" xfId="0" applyNumberFormat="1" applyFont="1"/>
    <xf numFmtId="0" fontId="0" fillId="0" borderId="0" xfId="0" applyFont="1" applyAlignment="1">
      <alignment horizontal="left" vertical="top" wrapText="1"/>
    </xf>
    <xf numFmtId="0" fontId="5" fillId="0" borderId="0" xfId="0" applyFont="1" applyBorder="1" applyAlignment="1">
      <alignment horizontal="center" vertical="center" wrapText="1"/>
    </xf>
    <xf numFmtId="167" fontId="3" fillId="0" borderId="8" xfId="0" applyNumberFormat="1" applyFont="1" applyBorder="1" applyAlignment="1">
      <alignment horizontal="center" vertical="top" wrapText="1"/>
    </xf>
    <xf numFmtId="2" fontId="0" fillId="0" borderId="6" xfId="0" applyNumberFormat="1" applyFont="1" applyFill="1" applyBorder="1" applyAlignment="1">
      <alignment horizontal="right"/>
    </xf>
    <xf numFmtId="0" fontId="0" fillId="0" borderId="6" xfId="0" applyFont="1" applyFill="1" applyBorder="1" applyAlignment="1">
      <alignment horizontal="center" wrapText="1"/>
    </xf>
    <xf numFmtId="0" fontId="0" fillId="0" borderId="2" xfId="0" applyFont="1" applyFill="1" applyBorder="1" applyAlignment="1">
      <alignment horizontal="left" vertical="top" wrapText="1"/>
    </xf>
    <xf numFmtId="4" fontId="0" fillId="0" borderId="6" xfId="0" applyNumberFormat="1" applyFont="1" applyFill="1" applyBorder="1" applyAlignment="1" applyProtection="1">
      <alignment horizontal="right"/>
      <protection locked="0"/>
    </xf>
    <xf numFmtId="0" fontId="2" fillId="0" borderId="0" xfId="0" applyFont="1" applyAlignment="1">
      <alignment horizontal="right" vertical="top" wrapText="1"/>
    </xf>
    <xf numFmtId="167" fontId="0" fillId="0" borderId="6" xfId="0" applyNumberFormat="1" applyFont="1" applyFill="1" applyBorder="1" applyAlignment="1">
      <alignment horizontal="center" vertical="top"/>
    </xf>
    <xf numFmtId="167" fontId="3" fillId="0" borderId="2" xfId="0" applyNumberFormat="1" applyFont="1" applyBorder="1" applyAlignment="1">
      <alignment horizontal="center" vertical="top" wrapText="1"/>
    </xf>
    <xf numFmtId="167" fontId="0" fillId="0" borderId="2" xfId="0" applyNumberFormat="1" applyFont="1" applyBorder="1"/>
    <xf numFmtId="0" fontId="2" fillId="0" borderId="0" xfId="0" applyFont="1"/>
    <xf numFmtId="0" fontId="7" fillId="0" borderId="6" xfId="0" applyFont="1" applyFill="1" applyBorder="1" applyAlignment="1">
      <alignment horizontal="center"/>
    </xf>
    <xf numFmtId="4" fontId="7" fillId="0" borderId="6" xfId="0" applyNumberFormat="1" applyFont="1" applyFill="1" applyBorder="1" applyAlignment="1">
      <alignment horizontal="right"/>
    </xf>
    <xf numFmtId="0" fontId="7" fillId="0" borderId="2" xfId="0" applyFont="1" applyFill="1" applyBorder="1" applyAlignment="1">
      <alignment horizontal="left" vertical="top" wrapText="1"/>
    </xf>
    <xf numFmtId="2" fontId="0" fillId="0" borderId="7" xfId="0" applyNumberFormat="1" applyFont="1" applyFill="1" applyBorder="1" applyAlignment="1" applyProtection="1">
      <alignment horizontal="right"/>
      <protection locked="0"/>
    </xf>
    <xf numFmtId="0" fontId="2" fillId="0" borderId="0" xfId="0" applyFont="1" applyAlignment="1">
      <alignment horizontal="left" vertical="top" wrapText="1"/>
    </xf>
    <xf numFmtId="0" fontId="9" fillId="0" borderId="0" xfId="0" applyFont="1" applyAlignment="1">
      <alignment horizontal="left" vertical="top" wrapText="1"/>
    </xf>
    <xf numFmtId="0" fontId="10" fillId="0" borderId="6" xfId="0" applyFont="1" applyFill="1" applyBorder="1" applyAlignment="1">
      <alignment horizontal="left" vertical="top" wrapText="1"/>
    </xf>
    <xf numFmtId="0" fontId="0" fillId="0" borderId="2" xfId="0" applyFont="1" applyFill="1" applyBorder="1"/>
    <xf numFmtId="4" fontId="3" fillId="2" borderId="0" xfId="0" applyNumberFormat="1" applyFont="1" applyFill="1" applyAlignment="1" applyProtection="1">
      <alignment horizontal="right" vertical="center"/>
    </xf>
    <xf numFmtId="0" fontId="0" fillId="0" borderId="0" xfId="0" applyFont="1" applyAlignment="1">
      <alignment vertical="top" wrapText="1"/>
    </xf>
    <xf numFmtId="164" fontId="0" fillId="0" borderId="0" xfId="0" applyNumberFormat="1" applyFont="1" applyBorder="1" applyAlignment="1">
      <alignment horizontal="center" vertical="top"/>
    </xf>
    <xf numFmtId="0" fontId="0" fillId="0" borderId="0" xfId="0" applyFont="1" applyBorder="1" applyAlignment="1">
      <alignment horizontal="right"/>
    </xf>
    <xf numFmtId="0" fontId="0" fillId="0" borderId="9" xfId="0" applyFont="1" applyFill="1" applyBorder="1" applyAlignment="1">
      <alignment horizontal="center" vertical="top"/>
    </xf>
    <xf numFmtId="167" fontId="3" fillId="0" borderId="10" xfId="0" applyNumberFormat="1" applyFont="1" applyFill="1" applyBorder="1" applyAlignment="1">
      <alignment horizontal="center" vertical="top" wrapText="1"/>
    </xf>
    <xf numFmtId="0" fontId="0" fillId="0" borderId="1" xfId="0" applyFont="1" applyFill="1" applyBorder="1" applyAlignment="1">
      <alignment vertical="top" wrapText="1"/>
    </xf>
    <xf numFmtId="0" fontId="3" fillId="0" borderId="9" xfId="0" applyFont="1" applyFill="1" applyBorder="1" applyAlignment="1">
      <alignment horizontal="left" vertical="center"/>
    </xf>
    <xf numFmtId="0" fontId="3" fillId="0" borderId="11" xfId="0" applyFont="1" applyFill="1" applyBorder="1" applyAlignment="1">
      <alignment horizontal="left" vertical="center"/>
    </xf>
    <xf numFmtId="0" fontId="0" fillId="0" borderId="11" xfId="0" applyFont="1" applyFill="1" applyBorder="1"/>
    <xf numFmtId="0" fontId="0" fillId="0" borderId="10" xfId="0" applyFont="1" applyFill="1" applyBorder="1"/>
    <xf numFmtId="0" fontId="11" fillId="0" borderId="0" xfId="0" applyFont="1" applyFill="1" applyAlignment="1">
      <alignment horizontal="left" vertical="top" wrapText="1"/>
    </xf>
    <xf numFmtId="167" fontId="3" fillId="0" borderId="0" xfId="0" applyNumberFormat="1" applyFont="1" applyFill="1" applyBorder="1" applyAlignment="1">
      <alignment horizontal="center" vertical="top" wrapText="1"/>
    </xf>
    <xf numFmtId="0" fontId="3" fillId="0" borderId="0" xfId="0" applyFont="1" applyFill="1" applyBorder="1" applyAlignment="1">
      <alignment horizontal="left" vertical="center"/>
    </xf>
    <xf numFmtId="0" fontId="0" fillId="0" borderId="7" xfId="0" applyFont="1" applyFill="1" applyBorder="1" applyAlignment="1">
      <alignment horizontal="center" vertical="top"/>
    </xf>
    <xf numFmtId="167" fontId="3" fillId="0" borderId="12" xfId="0" applyNumberFormat="1" applyFont="1" applyBorder="1" applyAlignment="1">
      <alignment horizontal="center" vertical="top" wrapText="1"/>
    </xf>
    <xf numFmtId="49" fontId="0" fillId="0" borderId="6" xfId="0" applyNumberFormat="1" applyFont="1" applyFill="1" applyBorder="1" applyAlignment="1">
      <alignment vertical="top" wrapText="1"/>
    </xf>
    <xf numFmtId="0" fontId="0" fillId="0" borderId="2" xfId="0" applyFont="1" applyFill="1" applyBorder="1" applyProtection="1">
      <protection locked="0"/>
    </xf>
    <xf numFmtId="167" fontId="3" fillId="0" borderId="4" xfId="0" applyNumberFormat="1" applyFont="1" applyBorder="1" applyAlignment="1">
      <alignment horizontal="center" vertical="top" wrapText="1"/>
    </xf>
    <xf numFmtId="0" fontId="3" fillId="0" borderId="0" xfId="0" applyFont="1" applyAlignment="1">
      <alignment wrapText="1"/>
    </xf>
    <xf numFmtId="0" fontId="0" fillId="0" borderId="13" xfId="0" applyFont="1" applyFill="1" applyBorder="1" applyAlignment="1">
      <alignment horizontal="left" vertical="top" wrapText="1"/>
    </xf>
    <xf numFmtId="4" fontId="0" fillId="0" borderId="6" xfId="0" applyNumberFormat="1" applyFont="1" applyFill="1" applyBorder="1"/>
    <xf numFmtId="2" fontId="0" fillId="0" borderId="6" xfId="0" applyNumberFormat="1" applyFont="1" applyFill="1" applyBorder="1" applyProtection="1">
      <protection locked="0"/>
    </xf>
    <xf numFmtId="167" fontId="0" fillId="0" borderId="6" xfId="0" applyNumberFormat="1" applyFont="1" applyFill="1" applyBorder="1"/>
    <xf numFmtId="0" fontId="3" fillId="0" borderId="6" xfId="0" applyFont="1" applyFill="1" applyBorder="1" applyAlignment="1">
      <alignment vertical="top" wrapText="1"/>
    </xf>
    <xf numFmtId="4" fontId="0" fillId="0" borderId="2" xfId="0" applyNumberFormat="1" applyFont="1" applyFill="1" applyBorder="1"/>
    <xf numFmtId="2" fontId="0" fillId="0" borderId="2" xfId="0" applyNumberFormat="1" applyFont="1" applyFill="1" applyBorder="1" applyProtection="1">
      <protection locked="0"/>
    </xf>
    <xf numFmtId="167" fontId="3" fillId="0" borderId="14" xfId="0" applyNumberFormat="1" applyFont="1" applyBorder="1" applyAlignment="1">
      <alignment horizontal="center" vertical="top" wrapText="1"/>
    </xf>
    <xf numFmtId="0" fontId="0" fillId="0" borderId="6" xfId="0" applyFont="1" applyFill="1" applyBorder="1" applyAlignment="1">
      <alignment horizontal="right"/>
    </xf>
    <xf numFmtId="167" fontId="3" fillId="0" borderId="15" xfId="0" applyNumberFormat="1" applyFont="1" applyBorder="1" applyAlignment="1">
      <alignment horizontal="center" vertical="top" wrapText="1"/>
    </xf>
    <xf numFmtId="167" fontId="3" fillId="0" borderId="0" xfId="0" applyNumberFormat="1" applyFont="1"/>
    <xf numFmtId="167" fontId="3" fillId="0" borderId="0" xfId="0" applyNumberFormat="1" applyFont="1" applyBorder="1" applyAlignment="1">
      <alignment horizontal="center" vertical="top" wrapText="1"/>
    </xf>
    <xf numFmtId="0" fontId="0" fillId="0" borderId="14" xfId="0" applyFont="1" applyBorder="1" applyAlignment="1">
      <alignment horizontal="center" vertical="top"/>
    </xf>
    <xf numFmtId="167" fontId="3" fillId="0" borderId="3" xfId="0" applyNumberFormat="1" applyFont="1" applyBorder="1" applyAlignment="1">
      <alignment horizontal="center" vertical="top" wrapText="1"/>
    </xf>
    <xf numFmtId="0" fontId="0" fillId="0" borderId="7" xfId="0" applyFont="1" applyBorder="1" applyAlignment="1">
      <alignment horizontal="left" vertical="top" wrapText="1"/>
    </xf>
    <xf numFmtId="0" fontId="3" fillId="0" borderId="3" xfId="0" applyFont="1" applyBorder="1" applyAlignment="1">
      <alignment horizontal="left" vertical="center"/>
    </xf>
    <xf numFmtId="0" fontId="0" fillId="0" borderId="3" xfId="0" applyFont="1" applyBorder="1"/>
    <xf numFmtId="0" fontId="0" fillId="0" borderId="16" xfId="0" applyFont="1" applyBorder="1"/>
    <xf numFmtId="0" fontId="0" fillId="0" borderId="4" xfId="0" applyFont="1" applyBorder="1" applyAlignment="1">
      <alignment horizontal="center" vertical="top"/>
    </xf>
    <xf numFmtId="0" fontId="0" fillId="0" borderId="5" xfId="0" applyFont="1" applyBorder="1"/>
    <xf numFmtId="0" fontId="0" fillId="0" borderId="15" xfId="0" applyFont="1" applyBorder="1" applyAlignment="1">
      <alignment horizontal="center" vertical="top"/>
    </xf>
    <xf numFmtId="167" fontId="3" fillId="0" borderId="13" xfId="0" applyNumberFormat="1" applyFont="1" applyBorder="1" applyAlignment="1">
      <alignment horizontal="center" vertical="top" wrapText="1"/>
    </xf>
    <xf numFmtId="0" fontId="3" fillId="0" borderId="13" xfId="0" applyFont="1" applyBorder="1" applyAlignment="1">
      <alignment horizontal="left" vertical="center"/>
    </xf>
    <xf numFmtId="0" fontId="0" fillId="0" borderId="13" xfId="0" applyFont="1" applyBorder="1"/>
    <xf numFmtId="0" fontId="0" fillId="0" borderId="17" xfId="0" applyFont="1" applyBorder="1"/>
    <xf numFmtId="167" fontId="3" fillId="0" borderId="6" xfId="0" applyNumberFormat="1" applyFont="1" applyBorder="1" applyAlignment="1">
      <alignment horizontal="center" vertical="center" wrapText="1"/>
    </xf>
    <xf numFmtId="0" fontId="3" fillId="0" borderId="7" xfId="0" applyFont="1" applyFill="1" applyBorder="1" applyAlignment="1">
      <alignment horizontal="justify" vertical="center" wrapText="1"/>
    </xf>
    <xf numFmtId="0" fontId="0" fillId="0" borderId="7" xfId="0" applyFont="1" applyFill="1" applyBorder="1" applyAlignment="1">
      <alignment horizontal="center" vertical="center"/>
    </xf>
    <xf numFmtId="4" fontId="0" fillId="0" borderId="7" xfId="0" applyNumberFormat="1" applyFont="1" applyFill="1" applyBorder="1" applyAlignment="1">
      <alignment vertical="center"/>
    </xf>
    <xf numFmtId="2" fontId="0" fillId="0" borderId="7" xfId="0" applyNumberFormat="1" applyFont="1" applyFill="1" applyBorder="1" applyAlignment="1">
      <alignment horizontal="right" vertical="center"/>
    </xf>
    <xf numFmtId="4" fontId="0" fillId="0" borderId="7" xfId="0" applyNumberFormat="1" applyFont="1" applyFill="1" applyBorder="1" applyAlignment="1">
      <alignment horizontal="right" vertical="center"/>
    </xf>
    <xf numFmtId="4" fontId="0" fillId="0" borderId="0" xfId="0" applyNumberFormat="1" applyFont="1" applyFill="1" applyBorder="1" applyAlignment="1">
      <alignment vertical="center"/>
    </xf>
    <xf numFmtId="0" fontId="0" fillId="0" borderId="0" xfId="0" applyFont="1" applyFill="1" applyAlignment="1">
      <alignment vertical="center"/>
    </xf>
    <xf numFmtId="167" fontId="3" fillId="0" borderId="6" xfId="0" applyNumberFormat="1" applyFont="1" applyFill="1" applyBorder="1" applyAlignment="1">
      <alignment horizontal="center" vertical="top" wrapText="1"/>
    </xf>
    <xf numFmtId="0" fontId="12" fillId="0" borderId="6" xfId="0" applyFont="1" applyFill="1" applyBorder="1" applyAlignment="1">
      <alignment vertical="top" wrapText="1"/>
    </xf>
    <xf numFmtId="49" fontId="0" fillId="0" borderId="6" xfId="0" applyNumberFormat="1" applyFont="1" applyFill="1" applyBorder="1" applyAlignment="1">
      <alignment horizontal="center"/>
    </xf>
    <xf numFmtId="4" fontId="0" fillId="0" borderId="6" xfId="0" applyNumberFormat="1" applyFont="1" applyFill="1" applyBorder="1" applyAlignment="1">
      <alignment horizontal="right" vertical="top"/>
    </xf>
    <xf numFmtId="4" fontId="0" fillId="0" borderId="0" xfId="0" applyNumberFormat="1" applyFont="1" applyFill="1" applyBorder="1" applyAlignment="1">
      <alignment vertical="top"/>
    </xf>
    <xf numFmtId="0" fontId="12" fillId="0" borderId="0" xfId="0" applyFont="1"/>
    <xf numFmtId="3" fontId="0" fillId="0" borderId="6" xfId="0" applyNumberFormat="1" applyFont="1" applyFill="1" applyBorder="1" applyAlignment="1">
      <alignment horizontal="right" vertical="top"/>
    </xf>
    <xf numFmtId="49" fontId="0" fillId="0" borderId="6" xfId="0" applyNumberFormat="1" applyFont="1" applyFill="1" applyBorder="1" applyAlignment="1">
      <alignment horizontal="right"/>
    </xf>
    <xf numFmtId="0" fontId="0" fillId="0" borderId="6" xfId="0" applyFont="1" applyFill="1" applyBorder="1" applyAlignment="1">
      <alignment horizontal="left" vertical="top"/>
    </xf>
    <xf numFmtId="168" fontId="0" fillId="0" borderId="6" xfId="0" applyNumberFormat="1" applyFont="1" applyFill="1" applyBorder="1" applyAlignment="1">
      <alignment horizontal="right" vertical="top"/>
    </xf>
    <xf numFmtId="0" fontId="0" fillId="0" borderId="6" xfId="0" applyFont="1" applyFill="1" applyBorder="1" applyAlignment="1">
      <alignment horizontal="justify" vertical="top"/>
    </xf>
    <xf numFmtId="168" fontId="0" fillId="0" borderId="6" xfId="0" applyNumberFormat="1" applyFont="1" applyFill="1" applyBorder="1" applyAlignment="1">
      <alignment horizontal="right"/>
    </xf>
    <xf numFmtId="2" fontId="0" fillId="0" borderId="6" xfId="0" applyNumberFormat="1" applyFont="1" applyFill="1" applyBorder="1" applyAlignment="1" applyProtection="1">
      <alignment horizontal="right" vertical="top"/>
      <protection locked="0"/>
    </xf>
    <xf numFmtId="167" fontId="3" fillId="0" borderId="2" xfId="0" applyNumberFormat="1" applyFont="1" applyFill="1" applyBorder="1" applyAlignment="1">
      <alignment horizontal="center" vertical="top" wrapText="1"/>
    </xf>
    <xf numFmtId="4" fontId="0" fillId="0" borderId="2" xfId="0" applyNumberFormat="1" applyFont="1" applyFill="1" applyBorder="1" applyAlignment="1">
      <alignment horizontal="right" vertical="top"/>
    </xf>
    <xf numFmtId="2" fontId="0" fillId="0" borderId="2" xfId="0" applyNumberFormat="1" applyFont="1" applyFill="1" applyBorder="1" applyAlignment="1" applyProtection="1">
      <alignment horizontal="right" vertical="top"/>
      <protection locked="0"/>
    </xf>
    <xf numFmtId="168" fontId="0" fillId="0" borderId="6" xfId="0" applyNumberFormat="1" applyFont="1" applyFill="1" applyBorder="1" applyAlignment="1"/>
    <xf numFmtId="2" fontId="0" fillId="0" borderId="6" xfId="0" applyNumberFormat="1" applyFont="1" applyFill="1" applyBorder="1" applyAlignment="1" applyProtection="1">
      <protection locked="0"/>
    </xf>
    <xf numFmtId="4" fontId="0" fillId="0" borderId="6" xfId="0" applyNumberFormat="1" applyFont="1" applyFill="1" applyBorder="1" applyAlignment="1"/>
    <xf numFmtId="0" fontId="0" fillId="0" borderId="6" xfId="0" applyFont="1" applyFill="1" applyBorder="1" applyAlignment="1"/>
    <xf numFmtId="3" fontId="0" fillId="0" borderId="6" xfId="0" applyNumberFormat="1" applyFont="1" applyFill="1" applyBorder="1" applyAlignment="1"/>
    <xf numFmtId="0" fontId="0" fillId="0" borderId="2" xfId="0" applyFont="1" applyFill="1" applyBorder="1" applyAlignment="1"/>
    <xf numFmtId="4" fontId="0" fillId="0" borderId="2" xfId="0" applyNumberFormat="1" applyFont="1" applyFill="1" applyBorder="1" applyAlignment="1"/>
    <xf numFmtId="2" fontId="0" fillId="0" borderId="2" xfId="0" applyNumberFormat="1" applyFont="1" applyFill="1" applyBorder="1" applyAlignment="1" applyProtection="1">
      <protection locked="0"/>
    </xf>
    <xf numFmtId="168" fontId="0" fillId="0" borderId="7" xfId="0" applyNumberFormat="1" applyFont="1" applyFill="1" applyBorder="1" applyAlignment="1"/>
    <xf numFmtId="2" fontId="0" fillId="0" borderId="7" xfId="0" applyNumberFormat="1" applyFont="1" applyFill="1" applyBorder="1" applyAlignment="1" applyProtection="1">
      <protection locked="0"/>
    </xf>
    <xf numFmtId="3" fontId="0" fillId="0" borderId="2" xfId="0" applyNumberFormat="1" applyFont="1" applyFill="1" applyBorder="1" applyAlignment="1">
      <alignment horizontal="right" vertical="top"/>
    </xf>
    <xf numFmtId="3" fontId="0" fillId="0" borderId="0" xfId="0" applyNumberFormat="1" applyFont="1" applyFill="1" applyBorder="1" applyAlignment="1">
      <alignment horizontal="right" vertical="top"/>
    </xf>
    <xf numFmtId="2" fontId="0" fillId="0" borderId="0" xfId="0" applyNumberFormat="1" applyFont="1" applyFill="1" applyBorder="1" applyAlignment="1" applyProtection="1">
      <alignment horizontal="right" vertical="top"/>
      <protection locked="0"/>
    </xf>
    <xf numFmtId="4" fontId="0" fillId="0" borderId="0" xfId="0" applyNumberFormat="1" applyFont="1" applyFill="1" applyBorder="1" applyAlignment="1">
      <alignment horizontal="right" vertical="top"/>
    </xf>
    <xf numFmtId="167" fontId="3" fillId="2" borderId="0" xfId="0" applyNumberFormat="1" applyFont="1" applyFill="1" applyBorder="1" applyAlignment="1">
      <alignment horizontal="center" vertical="top" wrapText="1"/>
    </xf>
    <xf numFmtId="167" fontId="0" fillId="0" borderId="0" xfId="0" applyNumberFormat="1" applyFont="1" applyAlignment="1">
      <alignment vertical="top"/>
    </xf>
    <xf numFmtId="0" fontId="0" fillId="0" borderId="0" xfId="0" applyFont="1" applyAlignment="1"/>
    <xf numFmtId="0" fontId="0" fillId="0" borderId="0" xfId="0" applyFont="1" applyFill="1" applyAlignment="1"/>
    <xf numFmtId="167" fontId="0" fillId="0" borderId="0" xfId="0" applyNumberFormat="1" applyFont="1" applyFill="1" applyBorder="1" applyAlignment="1">
      <alignment horizontal="left" vertical="top" wrapText="1"/>
    </xf>
    <xf numFmtId="164" fontId="0" fillId="0" borderId="0" xfId="0" applyNumberFormat="1" applyFont="1" applyFill="1" applyBorder="1" applyAlignment="1">
      <alignment horizontal="left" vertical="center" wrapText="1"/>
    </xf>
    <xf numFmtId="49" fontId="3" fillId="0" borderId="0" xfId="0" applyNumberFormat="1" applyFont="1" applyAlignment="1">
      <alignment horizontal="center" vertical="center" wrapText="1"/>
    </xf>
    <xf numFmtId="0" fontId="0" fillId="0" borderId="0" xfId="0" applyFont="1" applyAlignment="1">
      <alignment vertical="center"/>
    </xf>
    <xf numFmtId="167" fontId="3" fillId="0" borderId="0" xfId="0" applyNumberFormat="1" applyFont="1" applyAlignment="1">
      <alignment horizontal="center" vertical="center" wrapText="1"/>
    </xf>
    <xf numFmtId="0" fontId="0" fillId="0" borderId="0" xfId="0" applyFont="1" applyFill="1" applyBorder="1" applyAlignment="1"/>
    <xf numFmtId="0" fontId="0" fillId="0" borderId="0" xfId="0" applyFont="1" applyBorder="1" applyAlignment="1"/>
    <xf numFmtId="0" fontId="0" fillId="0" borderId="9" xfId="0" applyFont="1" applyBorder="1" applyAlignment="1">
      <alignment horizontal="center" vertical="center" wrapText="1"/>
    </xf>
    <xf numFmtId="167" fontId="0" fillId="0" borderId="11" xfId="0" applyNumberFormat="1" applyFont="1" applyBorder="1" applyAlignment="1">
      <alignment horizontal="center" vertical="center" wrapText="1"/>
    </xf>
    <xf numFmtId="0" fontId="0" fillId="0" borderId="11" xfId="0" applyFont="1" applyBorder="1" applyAlignment="1">
      <alignment horizontal="center" vertical="center" wrapText="1"/>
    </xf>
    <xf numFmtId="0" fontId="0" fillId="0" borderId="10" xfId="0" applyFont="1" applyFill="1" applyBorder="1" applyAlignment="1">
      <alignment horizontal="center" vertical="center" wrapText="1"/>
    </xf>
    <xf numFmtId="0" fontId="0" fillId="0" borderId="0" xfId="0" applyFont="1" applyAlignment="1">
      <alignment horizontal="center" vertical="center"/>
    </xf>
    <xf numFmtId="0" fontId="3" fillId="0" borderId="0" xfId="0" applyFont="1" applyBorder="1" applyAlignment="1">
      <alignment horizontal="left" vertical="top" wrapText="1"/>
    </xf>
    <xf numFmtId="4" fontId="3" fillId="0" borderId="0" xfId="0" applyNumberFormat="1" applyFont="1" applyFill="1" applyAlignment="1">
      <alignment horizontal="right" vertical="center"/>
    </xf>
    <xf numFmtId="0" fontId="3" fillId="0" borderId="0" xfId="0" applyFont="1" applyBorder="1" applyAlignment="1">
      <alignment horizontal="center" vertical="top" wrapText="1"/>
    </xf>
    <xf numFmtId="0" fontId="3" fillId="0" borderId="0" xfId="0" applyFont="1" applyBorder="1" applyAlignment="1">
      <alignment horizontal="right" vertical="top" wrapText="1"/>
    </xf>
    <xf numFmtId="0" fontId="0" fillId="0" borderId="0" xfId="0" applyFont="1" applyFill="1" applyBorder="1" applyAlignment="1">
      <alignment horizontal="right" vertical="top" wrapText="1"/>
    </xf>
    <xf numFmtId="0" fontId="3" fillId="0" borderId="0" xfId="0" applyFont="1" applyBorder="1" applyAlignment="1">
      <alignment vertical="top" wrapText="1"/>
    </xf>
    <xf numFmtId="4" fontId="3" fillId="0" borderId="0" xfId="0" applyNumberFormat="1" applyFont="1" applyFill="1" applyBorder="1" applyAlignment="1">
      <alignment horizontal="right" vertical="top" wrapText="1"/>
    </xf>
    <xf numFmtId="0" fontId="0" fillId="0" borderId="0" xfId="0" applyFont="1" applyBorder="1" applyAlignment="1">
      <alignment horizontal="right" vertical="top" wrapText="1"/>
    </xf>
    <xf numFmtId="4" fontId="13" fillId="2" borderId="0" xfId="0" applyNumberFormat="1" applyFont="1" applyFill="1" applyBorder="1" applyAlignment="1">
      <alignment horizontal="right" vertical="center" wrapText="1"/>
    </xf>
    <xf numFmtId="0" fontId="3" fillId="0" borderId="0" xfId="0" applyFont="1" applyAlignment="1">
      <alignment vertical="center"/>
    </xf>
    <xf numFmtId="0" fontId="0" fillId="0" borderId="6" xfId="0" applyFont="1" applyBorder="1" applyProtection="1">
      <protection locked="0"/>
    </xf>
    <xf numFmtId="2" fontId="0" fillId="0" borderId="18" xfId="0" applyNumberFormat="1" applyFont="1" applyBorder="1" applyAlignment="1" applyProtection="1">
      <alignment horizontal="right"/>
      <protection locked="0"/>
    </xf>
    <xf numFmtId="167" fontId="0" fillId="0" borderId="2" xfId="0" applyNumberFormat="1" applyFont="1" applyFill="1" applyBorder="1"/>
    <xf numFmtId="0" fontId="0" fillId="0" borderId="18" xfId="0" applyFont="1" applyFill="1" applyBorder="1"/>
    <xf numFmtId="167" fontId="0" fillId="0" borderId="18" xfId="0" applyNumberFormat="1" applyFont="1" applyFill="1" applyBorder="1"/>
    <xf numFmtId="0" fontId="0" fillId="0" borderId="18" xfId="0" applyFont="1" applyFill="1" applyBorder="1" applyAlignment="1">
      <alignment vertical="top" wrapText="1"/>
    </xf>
    <xf numFmtId="0" fontId="0" fillId="0" borderId="18" xfId="0" applyFont="1" applyFill="1" applyBorder="1" applyAlignment="1">
      <alignment vertical="top"/>
    </xf>
    <xf numFmtId="0" fontId="0" fillId="0" borderId="18" xfId="0" applyFont="1" applyFill="1" applyBorder="1" applyAlignment="1">
      <alignment horizontal="center"/>
    </xf>
    <xf numFmtId="3" fontId="0" fillId="0" borderId="18" xfId="0" applyNumberFormat="1" applyFont="1" applyFill="1" applyBorder="1" applyAlignment="1">
      <alignment horizontal="right"/>
    </xf>
    <xf numFmtId="2" fontId="0" fillId="0" borderId="18" xfId="0" applyNumberFormat="1" applyFont="1" applyFill="1" applyBorder="1" applyProtection="1">
      <protection locked="0"/>
    </xf>
    <xf numFmtId="4" fontId="0" fillId="0" borderId="18" xfId="0" applyNumberFormat="1" applyFont="1" applyFill="1" applyBorder="1" applyAlignment="1">
      <alignment horizontal="right"/>
    </xf>
    <xf numFmtId="4" fontId="0" fillId="0" borderId="7" xfId="0" applyNumberFormat="1" applyFont="1" applyFill="1" applyBorder="1" applyAlignment="1" applyProtection="1">
      <protection locked="0"/>
    </xf>
    <xf numFmtId="4" fontId="0" fillId="0" borderId="0" xfId="0" applyNumberFormat="1" applyFont="1" applyBorder="1" applyAlignment="1">
      <alignment horizontal="right" wrapText="1"/>
    </xf>
    <xf numFmtId="4" fontId="0" fillId="0" borderId="0" xfId="0" applyNumberFormat="1" applyFont="1" applyBorder="1" applyAlignment="1">
      <alignment horizontal="center" wrapText="1"/>
    </xf>
    <xf numFmtId="4" fontId="0" fillId="0" borderId="0" xfId="0" applyNumberFormat="1" applyFont="1" applyFill="1" applyBorder="1"/>
    <xf numFmtId="4" fontId="0" fillId="0" borderId="0" xfId="0" applyNumberFormat="1" applyFont="1" applyBorder="1"/>
    <xf numFmtId="4" fontId="3" fillId="0" borderId="0" xfId="0" applyNumberFormat="1" applyFont="1" applyBorder="1" applyAlignment="1">
      <alignment horizontal="left" vertical="center"/>
    </xf>
    <xf numFmtId="4" fontId="5" fillId="0" borderId="1" xfId="0" applyNumberFormat="1" applyFont="1" applyBorder="1" applyAlignment="1">
      <alignment horizontal="center" vertical="center" wrapText="1"/>
    </xf>
    <xf numFmtId="4" fontId="0" fillId="0" borderId="2" xfId="0" applyNumberFormat="1" applyFont="1" applyFill="1" applyBorder="1" applyAlignment="1" applyProtection="1">
      <alignment horizontal="right"/>
      <protection locked="0"/>
    </xf>
    <xf numFmtId="4" fontId="0" fillId="0" borderId="0" xfId="0" applyNumberFormat="1" applyFont="1" applyFill="1" applyBorder="1" applyAlignment="1" applyProtection="1">
      <alignment horizontal="right"/>
      <protection locked="0"/>
    </xf>
    <xf numFmtId="4" fontId="3" fillId="2" borderId="0" xfId="0" applyNumberFormat="1" applyFont="1" applyFill="1" applyBorder="1" applyAlignment="1">
      <alignment horizontal="left" vertical="center"/>
    </xf>
    <xf numFmtId="4" fontId="0" fillId="0" borderId="6" xfId="0" applyNumberFormat="1" applyFont="1" applyBorder="1"/>
    <xf numFmtId="4" fontId="0" fillId="0" borderId="0" xfId="0" applyNumberFormat="1" applyFont="1"/>
    <xf numFmtId="4" fontId="0" fillId="0" borderId="6" xfId="0" applyNumberFormat="1" applyFont="1" applyFill="1" applyBorder="1" applyAlignment="1">
      <alignment horizontal="right" wrapText="1"/>
    </xf>
    <xf numFmtId="4" fontId="7" fillId="0" borderId="6" xfId="0" applyNumberFormat="1" applyFont="1" applyFill="1" applyBorder="1" applyAlignment="1" applyProtection="1">
      <alignment horizontal="right"/>
      <protection locked="0"/>
    </xf>
    <xf numFmtId="4" fontId="0" fillId="0" borderId="7" xfId="0" applyNumberFormat="1" applyFont="1" applyFill="1" applyBorder="1" applyAlignment="1" applyProtection="1">
      <alignment horizontal="right"/>
      <protection locked="0"/>
    </xf>
    <xf numFmtId="4" fontId="0" fillId="0" borderId="2" xfId="0" applyNumberFormat="1" applyFont="1" applyBorder="1"/>
    <xf numFmtId="4" fontId="0" fillId="0" borderId="0" xfId="0" applyNumberFormat="1" applyFont="1" applyFill="1"/>
    <xf numFmtId="3" fontId="0" fillId="0" borderId="7" xfId="0" applyNumberFormat="1" applyFont="1" applyFill="1" applyBorder="1" applyAlignment="1">
      <alignment horizontal="right"/>
    </xf>
    <xf numFmtId="0" fontId="0" fillId="0" borderId="1" xfId="0" applyFont="1" applyFill="1" applyBorder="1" applyAlignment="1">
      <alignment horizontal="left" vertical="top" wrapText="1"/>
    </xf>
    <xf numFmtId="0" fontId="0" fillId="0" borderId="3" xfId="0" applyFont="1" applyBorder="1" applyAlignment="1">
      <alignment horizontal="left" vertical="top" wrapText="1"/>
    </xf>
    <xf numFmtId="0" fontId="0" fillId="0" borderId="1" xfId="0" applyFont="1" applyBorder="1" applyAlignment="1">
      <alignment horizontal="left" vertical="top" wrapText="1"/>
    </xf>
    <xf numFmtId="0" fontId="0" fillId="0" borderId="2" xfId="0" applyFont="1" applyBorder="1" applyAlignment="1">
      <alignment horizontal="left" vertical="top" wrapText="1"/>
    </xf>
    <xf numFmtId="164" fontId="0"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0" xfId="0" applyFont="1" applyBorder="1" applyAlignment="1">
      <alignment horizontal="left"/>
    </xf>
    <xf numFmtId="0" fontId="0" fillId="0" borderId="1" xfId="0" applyFont="1" applyBorder="1" applyAlignment="1">
      <alignment vertical="top" wrapText="1"/>
    </xf>
    <xf numFmtId="0" fontId="4" fillId="0" borderId="1" xfId="0" applyFont="1" applyBorder="1" applyAlignment="1">
      <alignment horizontal="left" vertical="top" wrapText="1"/>
    </xf>
    <xf numFmtId="0" fontId="3" fillId="0" borderId="0" xfId="0" applyFont="1" applyBorder="1" applyAlignment="1">
      <alignment vertical="top"/>
    </xf>
    <xf numFmtId="0" fontId="0" fillId="0" borderId="1" xfId="0" applyFont="1" applyBorder="1" applyAlignment="1">
      <alignment vertical="center" wrapText="1"/>
    </xf>
    <xf numFmtId="0" fontId="3"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0" borderId="0" xfId="0" applyFont="1" applyBorder="1" applyAlignment="1">
      <alignment horizontal="left" vertical="center"/>
    </xf>
    <xf numFmtId="0" fontId="3" fillId="2" borderId="0" xfId="0" applyFont="1" applyFill="1" applyBorder="1" applyAlignment="1">
      <alignment horizontal="center" vertical="top"/>
    </xf>
    <xf numFmtId="0" fontId="3" fillId="0" borderId="0" xfId="0" applyFont="1" applyBorder="1" applyAlignment="1">
      <alignment horizontal="left" vertical="top" wrapText="1"/>
    </xf>
    <xf numFmtId="0" fontId="2"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0" fillId="0" borderId="11" xfId="0" applyFont="1" applyBorder="1" applyAlignment="1">
      <alignment horizontal="center" vertical="center" wrapText="1"/>
    </xf>
    <xf numFmtId="4" fontId="5" fillId="0" borderId="1" xfId="0" applyNumberFormat="1" applyFont="1" applyFill="1" applyBorder="1" applyAlignment="1">
      <alignment horizontal="center" vertical="center" wrapText="1"/>
    </xf>
    <xf numFmtId="0" fontId="14" fillId="2" borderId="0" xfId="0" applyFont="1" applyFill="1" applyBorder="1" applyAlignment="1" applyProtection="1">
      <alignment vertical="center"/>
      <protection locked="0"/>
    </xf>
    <xf numFmtId="0" fontId="14" fillId="2" borderId="0" xfId="0" applyFont="1" applyFill="1" applyAlignment="1">
      <alignment horizontal="left" vertical="center"/>
    </xf>
    <xf numFmtId="167" fontId="0" fillId="2" borderId="0" xfId="0" applyNumberFormat="1" applyFont="1" applyFill="1" applyAlignment="1">
      <alignment horizontal="center" vertical="center" wrapText="1"/>
    </xf>
    <xf numFmtId="4" fontId="14" fillId="2" borderId="0" xfId="0" applyNumberFormat="1" applyFont="1" applyFill="1" applyAlignment="1" applyProtection="1">
      <alignment vertical="center"/>
      <protection locked="0"/>
    </xf>
    <xf numFmtId="0" fontId="14" fillId="2" borderId="0" xfId="0" applyFont="1" applyFill="1" applyAlignment="1" applyProtection="1">
      <alignment vertical="center"/>
      <protection locked="0"/>
    </xf>
    <xf numFmtId="0" fontId="14" fillId="2" borderId="0" xfId="0" applyFont="1" applyFill="1" applyBorder="1" applyAlignment="1">
      <alignment horizontal="left" vertical="center"/>
    </xf>
    <xf numFmtId="4" fontId="0" fillId="0" borderId="6" xfId="0" applyNumberFormat="1" applyFont="1" applyFill="1" applyBorder="1" applyAlignment="1" applyProtection="1">
      <alignment horizontal="right" vertical="top"/>
      <protection locked="0"/>
    </xf>
    <xf numFmtId="4" fontId="0" fillId="0" borderId="6" xfId="0" applyNumberFormat="1" applyFont="1" applyFill="1" applyBorder="1" applyAlignment="1" applyProtection="1">
      <protection locked="0"/>
    </xf>
    <xf numFmtId="0" fontId="3" fillId="2" borderId="0" xfId="0" applyFont="1" applyFill="1" applyAlignment="1">
      <alignment horizontal="right" vertical="center"/>
    </xf>
    <xf numFmtId="0" fontId="3" fillId="2" borderId="0" xfId="0" applyFont="1" applyFill="1" applyBorder="1" applyAlignment="1">
      <alignment vertical="center"/>
    </xf>
  </cellXfs>
  <cellStyles count="2">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47FF"/>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S22"/>
  <sheetViews>
    <sheetView zoomScale="105" zoomScaleNormal="105" workbookViewId="0">
      <selection activeCell="A2" sqref="A2:B2"/>
    </sheetView>
  </sheetViews>
  <sheetFormatPr defaultColWidth="11.5703125" defaultRowHeight="12.75"/>
  <cols>
    <col min="1" max="1" width="5.42578125" style="1" customWidth="1"/>
    <col min="2" max="2" width="7.42578125" style="1" customWidth="1"/>
    <col min="3" max="3" width="40.5703125" style="1" customWidth="1"/>
    <col min="4" max="4" width="16.140625" style="1" customWidth="1"/>
    <col min="5" max="5" width="20.7109375" style="1" customWidth="1"/>
    <col min="6" max="6" width="5.28515625" style="1" customWidth="1"/>
    <col min="7" max="7" width="11.28515625" style="1" customWidth="1"/>
    <col min="8" max="8" width="15.7109375" style="1" customWidth="1"/>
    <col min="9" max="9" width="17.42578125" style="1" customWidth="1"/>
    <col min="10" max="10" width="11.5703125" style="1"/>
    <col min="11" max="11" width="33.42578125" style="1" customWidth="1"/>
    <col min="12" max="16384" width="11.5703125" style="1"/>
  </cols>
  <sheetData>
    <row r="1" spans="1:19" ht="36.75" customHeight="1">
      <c r="A1" s="272" t="s">
        <v>0</v>
      </c>
      <c r="B1" s="272"/>
      <c r="C1" s="273" t="s">
        <v>1</v>
      </c>
      <c r="D1" s="273"/>
      <c r="E1" s="273"/>
      <c r="F1" s="273"/>
      <c r="G1" s="273"/>
      <c r="H1" s="273"/>
      <c r="I1" s="273"/>
    </row>
    <row r="2" spans="1:19">
      <c r="A2" s="9"/>
      <c r="B2" s="10"/>
      <c r="F2" s="11"/>
      <c r="G2" s="12"/>
    </row>
    <row r="3" spans="1:19">
      <c r="A3" s="9"/>
      <c r="B3" s="13">
        <v>0</v>
      </c>
      <c r="C3" s="274" t="s">
        <v>2</v>
      </c>
      <c r="D3" s="274"/>
      <c r="E3" s="274"/>
      <c r="F3" s="274"/>
      <c r="G3" s="274"/>
      <c r="H3" s="274"/>
      <c r="I3" s="274"/>
    </row>
    <row r="4" spans="1:19">
      <c r="A4" s="14"/>
      <c r="B4" s="10"/>
      <c r="C4" s="15"/>
      <c r="D4" s="15"/>
      <c r="E4" s="15"/>
      <c r="F4" s="11"/>
      <c r="G4" s="12"/>
    </row>
    <row r="5" spans="1:19" ht="49.5" customHeight="1">
      <c r="A5" s="275" t="s">
        <v>3</v>
      </c>
      <c r="B5" s="275"/>
      <c r="C5" s="275"/>
      <c r="D5" s="275"/>
      <c r="E5" s="276" t="s">
        <v>4</v>
      </c>
      <c r="F5" s="276"/>
      <c r="G5" s="276"/>
      <c r="H5" s="276"/>
      <c r="I5" s="276"/>
    </row>
    <row r="6" spans="1:19" ht="74.25" customHeight="1">
      <c r="A6" s="271" t="s">
        <v>5</v>
      </c>
      <c r="B6" s="271"/>
      <c r="C6" s="271"/>
      <c r="D6" s="271"/>
      <c r="E6" s="271" t="s">
        <v>6</v>
      </c>
      <c r="F6" s="271"/>
      <c r="G6" s="271"/>
      <c r="H6" s="271"/>
      <c r="I6" s="271"/>
    </row>
    <row r="7" spans="1:19" ht="37.35" customHeight="1">
      <c r="A7" s="270" t="s">
        <v>7</v>
      </c>
      <c r="B7" s="270"/>
      <c r="C7" s="270"/>
      <c r="D7" s="270"/>
      <c r="E7" s="270" t="s">
        <v>8</v>
      </c>
      <c r="F7" s="270"/>
      <c r="G7" s="270"/>
      <c r="H7" s="270"/>
      <c r="I7" s="270"/>
    </row>
    <row r="8" spans="1:19" ht="53.25" customHeight="1">
      <c r="A8" s="270" t="s">
        <v>9</v>
      </c>
      <c r="B8" s="270"/>
      <c r="C8" s="270"/>
      <c r="D8" s="270"/>
      <c r="E8" s="270" t="s">
        <v>10</v>
      </c>
      <c r="F8" s="270"/>
      <c r="G8" s="270"/>
      <c r="H8" s="270"/>
      <c r="I8" s="270"/>
    </row>
    <row r="9" spans="1:19" ht="157.5" customHeight="1">
      <c r="A9" s="270" t="s">
        <v>11</v>
      </c>
      <c r="B9" s="270"/>
      <c r="C9" s="270"/>
      <c r="D9" s="270"/>
      <c r="E9" s="270" t="s">
        <v>12</v>
      </c>
      <c r="F9" s="270"/>
      <c r="G9" s="270"/>
      <c r="H9" s="270"/>
      <c r="I9" s="270"/>
      <c r="K9" s="17"/>
      <c r="L9" s="17"/>
      <c r="M9" s="17"/>
      <c r="N9" s="17"/>
      <c r="O9" s="17"/>
      <c r="P9" s="17"/>
      <c r="Q9" s="17"/>
      <c r="R9" s="17"/>
      <c r="S9" s="17"/>
    </row>
    <row r="10" spans="1:19" ht="78" customHeight="1">
      <c r="A10" s="268" t="s">
        <v>13</v>
      </c>
      <c r="B10" s="268"/>
      <c r="C10" s="268"/>
      <c r="D10" s="268"/>
      <c r="E10" s="268" t="s">
        <v>14</v>
      </c>
      <c r="F10" s="268"/>
      <c r="G10" s="268"/>
      <c r="H10" s="268"/>
      <c r="I10" s="268"/>
      <c r="K10" s="18"/>
      <c r="L10" s="18"/>
      <c r="M10" s="18"/>
      <c r="N10" s="18"/>
      <c r="O10" s="18"/>
      <c r="P10" s="18"/>
      <c r="Q10" s="18"/>
      <c r="R10" s="18"/>
      <c r="S10" s="18"/>
    </row>
    <row r="11" spans="1:19" ht="77.25" customHeight="1">
      <c r="A11" s="270" t="s">
        <v>15</v>
      </c>
      <c r="B11" s="270"/>
      <c r="C11" s="270"/>
      <c r="D11" s="270"/>
      <c r="E11" s="270" t="s">
        <v>16</v>
      </c>
      <c r="F11" s="270"/>
      <c r="G11" s="270"/>
      <c r="H11" s="270"/>
      <c r="I11" s="270"/>
      <c r="K11" s="17"/>
      <c r="L11" s="17"/>
      <c r="M11" s="17"/>
      <c r="N11" s="17"/>
      <c r="O11" s="17"/>
      <c r="P11" s="17"/>
      <c r="Q11" s="17"/>
      <c r="R11" s="17"/>
      <c r="S11" s="17"/>
    </row>
    <row r="12" spans="1:19" ht="24" customHeight="1">
      <c r="A12" s="268" t="s">
        <v>17</v>
      </c>
      <c r="B12" s="268"/>
      <c r="C12" s="268"/>
      <c r="D12" s="268"/>
      <c r="E12" s="268" t="s">
        <v>18</v>
      </c>
      <c r="F12" s="268"/>
      <c r="G12" s="268"/>
      <c r="H12" s="268"/>
      <c r="I12" s="268"/>
    </row>
    <row r="13" spans="1:19" ht="106.5" customHeight="1">
      <c r="A13" s="269"/>
      <c r="B13" s="269"/>
      <c r="C13" s="269"/>
      <c r="D13" s="269"/>
      <c r="E13" s="269"/>
      <c r="F13" s="269"/>
      <c r="G13" s="269"/>
      <c r="H13" s="269"/>
      <c r="I13" s="269"/>
    </row>
    <row r="14" spans="1:19" ht="147.75" customHeight="1"/>
    <row r="15" spans="1:19" ht="60.75" customHeight="1"/>
    <row r="16" spans="1:19" ht="95.65" customHeight="1"/>
    <row r="17" ht="60.95" customHeight="1"/>
    <row r="18" ht="110.25" customHeight="1"/>
    <row r="19" ht="137.25" customHeight="1"/>
    <row r="20" ht="154.5" customHeight="1"/>
    <row r="21" ht="173.25" customHeight="1"/>
    <row r="22" ht="155.25" customHeight="1"/>
  </sheetData>
  <sheetProtection selectLockedCells="1" selectUnlockedCells="1"/>
  <mergeCells count="21">
    <mergeCell ref="A1:B1"/>
    <mergeCell ref="C1:I1"/>
    <mergeCell ref="C3:I3"/>
    <mergeCell ref="A5:D5"/>
    <mergeCell ref="E5:I5"/>
    <mergeCell ref="A6:D6"/>
    <mergeCell ref="E6:I6"/>
    <mergeCell ref="A7:D7"/>
    <mergeCell ref="E7:I7"/>
    <mergeCell ref="A8:D8"/>
    <mergeCell ref="E8:I8"/>
    <mergeCell ref="A12:D12"/>
    <mergeCell ref="E12:I12"/>
    <mergeCell ref="A13:D13"/>
    <mergeCell ref="E13:I13"/>
    <mergeCell ref="A9:D9"/>
    <mergeCell ref="E9:I9"/>
    <mergeCell ref="A10:D10"/>
    <mergeCell ref="E10:I10"/>
    <mergeCell ref="A11:D11"/>
    <mergeCell ref="E11:I11"/>
  </mergeCells>
  <pageMargins left="0.39370078740157483" right="0.39370078740157483" top="0.98425196850393704" bottom="0.59055118110236227" header="0.11811023622047245" footer="0.31496062992125984"/>
  <pageSetup paperSize="9" firstPageNumber="0" orientation="landscape" horizontalDpi="300" verticalDpi="300" r:id="rId1"/>
  <headerFooter alignWithMargins="0">
    <oddFooter>&amp;L&amp;F &amp;C&amp;A&amp;R&amp;P/&amp;N</oddFooter>
  </headerFooter>
</worksheet>
</file>

<file path=xl/worksheets/sheet2.xml><?xml version="1.0" encoding="utf-8"?>
<worksheet xmlns="http://schemas.openxmlformats.org/spreadsheetml/2006/main" xmlns:r="http://schemas.openxmlformats.org/officeDocument/2006/relationships">
  <dimension ref="A1:K37"/>
  <sheetViews>
    <sheetView topLeftCell="A31" zoomScaleNormal="100" workbookViewId="0">
      <selection activeCell="F41" sqref="F41"/>
    </sheetView>
  </sheetViews>
  <sheetFormatPr defaultColWidth="11.5703125" defaultRowHeight="12.75"/>
  <cols>
    <col min="1" max="1" width="4.7109375" style="19" customWidth="1"/>
    <col min="2" max="2" width="10.42578125" style="20" customWidth="1"/>
    <col min="3" max="3" width="40.5703125" style="21" customWidth="1"/>
    <col min="4" max="4" width="44.42578125" style="21" customWidth="1"/>
    <col min="5" max="5" width="4.140625" style="22" customWidth="1"/>
    <col min="6" max="6" width="8.140625" style="22" customWidth="1"/>
    <col min="7" max="7" width="10.140625" style="22" customWidth="1"/>
    <col min="8" max="8" width="14.5703125" style="22" customWidth="1"/>
    <col min="9" max="10" width="11.5703125" style="1"/>
    <col min="11" max="11" width="31.7109375" style="1" customWidth="1"/>
    <col min="12" max="16384" width="11.5703125" style="1"/>
  </cols>
  <sheetData>
    <row r="1" spans="1:11" ht="36.75" customHeight="1">
      <c r="A1" s="272" t="s">
        <v>0</v>
      </c>
      <c r="B1" s="272"/>
      <c r="C1" s="273" t="s">
        <v>1</v>
      </c>
      <c r="D1" s="273"/>
      <c r="E1" s="273"/>
      <c r="F1" s="273"/>
      <c r="G1" s="273"/>
      <c r="H1" s="273"/>
      <c r="I1" s="3"/>
    </row>
    <row r="2" spans="1:11" ht="6.75" customHeight="1">
      <c r="A2" s="23"/>
      <c r="B2" s="24"/>
      <c r="C2" s="25"/>
      <c r="D2" s="25"/>
      <c r="E2" s="26"/>
      <c r="F2" s="27"/>
      <c r="G2" s="26"/>
      <c r="H2" s="26"/>
    </row>
    <row r="3" spans="1:11">
      <c r="A3" s="6"/>
      <c r="B3" s="28">
        <v>100</v>
      </c>
      <c r="C3" s="277" t="s">
        <v>19</v>
      </c>
      <c r="D3" s="277"/>
      <c r="E3" s="30"/>
      <c r="F3" s="30"/>
      <c r="G3" s="31"/>
      <c r="H3" s="31"/>
    </row>
    <row r="4" spans="1:11" ht="5.25" customHeight="1">
      <c r="A4" s="6"/>
      <c r="B4" s="28"/>
      <c r="C4" s="29"/>
      <c r="D4" s="29"/>
      <c r="E4" s="30"/>
      <c r="F4" s="30"/>
      <c r="G4" s="31"/>
      <c r="H4" s="31"/>
    </row>
    <row r="5" spans="1:11" ht="21" customHeight="1">
      <c r="A5" s="32" t="s">
        <v>20</v>
      </c>
      <c r="B5" s="33" t="s">
        <v>21</v>
      </c>
      <c r="C5" s="278" t="s">
        <v>22</v>
      </c>
      <c r="D5" s="278"/>
      <c r="E5" s="34" t="s">
        <v>23</v>
      </c>
      <c r="F5" s="256" t="s">
        <v>383</v>
      </c>
      <c r="G5" s="287" t="s">
        <v>384</v>
      </c>
      <c r="H5" s="287" t="s">
        <v>385</v>
      </c>
      <c r="I5" s="35"/>
    </row>
    <row r="6" spans="1:11" ht="18" customHeight="1">
      <c r="A6" s="36">
        <v>1</v>
      </c>
      <c r="B6" s="37">
        <f>B3+10</f>
        <v>110</v>
      </c>
      <c r="C6" s="38" t="s">
        <v>24</v>
      </c>
      <c r="D6" s="38" t="s">
        <v>25</v>
      </c>
      <c r="E6" s="39"/>
      <c r="F6" s="40"/>
      <c r="G6" s="41"/>
      <c r="H6" s="40"/>
    </row>
    <row r="7" spans="1:11" ht="335.25" customHeight="1">
      <c r="A7" s="42"/>
      <c r="B7" s="43"/>
      <c r="C7" s="44" t="s">
        <v>26</v>
      </c>
      <c r="D7" s="44" t="s">
        <v>27</v>
      </c>
      <c r="E7" s="45"/>
      <c r="F7" s="46"/>
      <c r="G7" s="47"/>
      <c r="H7" s="46"/>
      <c r="K7" s="25"/>
    </row>
    <row r="8" spans="1:11" ht="25.5">
      <c r="A8" s="42"/>
      <c r="B8" s="43"/>
      <c r="C8" s="44" t="s">
        <v>28</v>
      </c>
      <c r="D8" s="44" t="s">
        <v>29</v>
      </c>
      <c r="E8" s="45" t="s">
        <v>30</v>
      </c>
      <c r="F8" s="46">
        <v>209</v>
      </c>
      <c r="G8" s="47"/>
      <c r="H8" s="46">
        <f>F8*G8</f>
        <v>0</v>
      </c>
      <c r="I8" s="48"/>
    </row>
    <row r="9" spans="1:11" s="51" customFormat="1" ht="12.95" customHeight="1">
      <c r="A9" s="42">
        <f>A6+1</f>
        <v>2</v>
      </c>
      <c r="B9" s="49">
        <f>B6+10</f>
        <v>120</v>
      </c>
      <c r="C9" s="50" t="s">
        <v>31</v>
      </c>
      <c r="D9" s="50" t="s">
        <v>32</v>
      </c>
      <c r="E9" s="45"/>
      <c r="F9" s="46"/>
      <c r="G9" s="47"/>
      <c r="H9" s="46"/>
    </row>
    <row r="10" spans="1:11" s="51" customFormat="1" ht="204">
      <c r="A10" s="52"/>
      <c r="B10" s="53"/>
      <c r="C10" s="44" t="s">
        <v>33</v>
      </c>
      <c r="D10" s="44" t="s">
        <v>34</v>
      </c>
      <c r="E10" s="45"/>
      <c r="F10" s="46"/>
      <c r="G10" s="47"/>
      <c r="H10" s="46"/>
      <c r="K10" s="25"/>
    </row>
    <row r="11" spans="1:11" s="51" customFormat="1" ht="12.95" customHeight="1">
      <c r="A11" s="52"/>
      <c r="B11" s="53"/>
      <c r="C11" s="54" t="s">
        <v>35</v>
      </c>
      <c r="D11" s="54" t="s">
        <v>36</v>
      </c>
      <c r="E11" s="55" t="s">
        <v>37</v>
      </c>
      <c r="F11" s="56">
        <v>144.6</v>
      </c>
      <c r="G11" s="57"/>
      <c r="H11" s="56">
        <f>F11*G11</f>
        <v>0</v>
      </c>
    </row>
    <row r="12" spans="1:11" ht="12.95" customHeight="1">
      <c r="A12" s="58"/>
      <c r="B12" s="59"/>
      <c r="C12" s="60"/>
      <c r="D12" s="60"/>
      <c r="E12" s="61"/>
      <c r="F12" s="62"/>
      <c r="G12" s="63"/>
      <c r="H12" s="64"/>
    </row>
    <row r="13" spans="1:11" ht="12.95" customHeight="1">
      <c r="A13" s="42">
        <f>A9+1</f>
        <v>3</v>
      </c>
      <c r="B13" s="49">
        <f>B9+10</f>
        <v>130</v>
      </c>
      <c r="C13" s="50" t="s">
        <v>38</v>
      </c>
      <c r="D13" s="50" t="s">
        <v>39</v>
      </c>
      <c r="E13" s="45"/>
      <c r="F13" s="46"/>
      <c r="G13" s="47"/>
      <c r="H13" s="46"/>
    </row>
    <row r="14" spans="1:11" ht="165.75">
      <c r="A14" s="52"/>
      <c r="B14" s="53"/>
      <c r="C14" s="44" t="s">
        <v>40</v>
      </c>
      <c r="D14" s="44" t="s">
        <v>41</v>
      </c>
      <c r="E14" s="45"/>
      <c r="F14" s="46"/>
      <c r="G14" s="47"/>
      <c r="H14" s="46"/>
      <c r="K14" s="25"/>
    </row>
    <row r="15" spans="1:11" ht="38.25">
      <c r="A15" s="52"/>
      <c r="B15" s="53"/>
      <c r="C15" s="44" t="s">
        <v>42</v>
      </c>
      <c r="D15" s="44" t="s">
        <v>43</v>
      </c>
      <c r="E15" s="45" t="s">
        <v>30</v>
      </c>
      <c r="F15" s="46">
        <v>49</v>
      </c>
      <c r="G15" s="47"/>
      <c r="H15" s="46">
        <f>F15*G15</f>
        <v>0</v>
      </c>
    </row>
    <row r="16" spans="1:11" ht="12.95" customHeight="1">
      <c r="A16" s="58"/>
      <c r="B16" s="59"/>
      <c r="C16" s="60"/>
      <c r="D16" s="60"/>
      <c r="E16" s="61"/>
      <c r="F16" s="64"/>
      <c r="G16" s="240"/>
      <c r="H16" s="64"/>
    </row>
    <row r="17" spans="1:11" ht="12.95" customHeight="1">
      <c r="A17" s="42">
        <f>A13+1</f>
        <v>4</v>
      </c>
      <c r="B17" s="49">
        <f>B13+10</f>
        <v>140</v>
      </c>
      <c r="C17" s="50" t="s">
        <v>44</v>
      </c>
      <c r="D17" s="50" t="s">
        <v>45</v>
      </c>
      <c r="E17" s="45"/>
      <c r="F17" s="46"/>
      <c r="G17" s="47"/>
      <c r="H17" s="46"/>
    </row>
    <row r="18" spans="1:11" ht="140.25">
      <c r="A18" s="52"/>
      <c r="B18" s="53"/>
      <c r="C18" s="44" t="s">
        <v>46</v>
      </c>
      <c r="D18" s="44" t="s">
        <v>47</v>
      </c>
      <c r="E18" s="45"/>
      <c r="F18" s="46"/>
      <c r="G18" s="47"/>
      <c r="H18" s="46"/>
      <c r="K18" s="25"/>
    </row>
    <row r="19" spans="1:11" ht="25.5">
      <c r="A19" s="52"/>
      <c r="B19" s="53"/>
      <c r="C19" s="44" t="s">
        <v>48</v>
      </c>
      <c r="D19" s="44" t="s">
        <v>49</v>
      </c>
      <c r="E19" s="55" t="s">
        <v>30</v>
      </c>
      <c r="F19" s="46">
        <v>20.399999999999999</v>
      </c>
      <c r="G19" s="47"/>
      <c r="H19" s="46">
        <f>F19*G19</f>
        <v>0</v>
      </c>
    </row>
    <row r="20" spans="1:11">
      <c r="A20" s="52"/>
      <c r="B20" s="53"/>
      <c r="C20" s="44"/>
      <c r="D20" s="44"/>
      <c r="E20" s="55"/>
      <c r="F20" s="46"/>
      <c r="G20" s="47"/>
      <c r="H20" s="46"/>
    </row>
    <row r="21" spans="1:11">
      <c r="A21" s="36">
        <f>A17+1</f>
        <v>5</v>
      </c>
      <c r="B21" s="37">
        <f>B17+10</f>
        <v>150</v>
      </c>
      <c r="C21" s="38" t="s">
        <v>50</v>
      </c>
      <c r="D21" s="38" t="s">
        <v>51</v>
      </c>
      <c r="E21" s="66"/>
      <c r="F21" s="40"/>
      <c r="G21" s="67"/>
      <c r="H21" s="40"/>
    </row>
    <row r="22" spans="1:11" ht="149.25" customHeight="1">
      <c r="A22" s="52"/>
      <c r="B22" s="53"/>
      <c r="C22" s="44" t="s">
        <v>52</v>
      </c>
      <c r="D22" s="44" t="s">
        <v>53</v>
      </c>
      <c r="E22" s="55"/>
      <c r="F22" s="46"/>
      <c r="G22" s="47"/>
      <c r="H22" s="46"/>
      <c r="K22" s="25"/>
    </row>
    <row r="23" spans="1:11" ht="25.5">
      <c r="A23" s="52"/>
      <c r="B23" s="53"/>
      <c r="C23" s="44" t="s">
        <v>54</v>
      </c>
      <c r="D23" s="44" t="s">
        <v>55</v>
      </c>
      <c r="E23" s="55" t="s">
        <v>30</v>
      </c>
      <c r="F23" s="46">
        <v>98.5</v>
      </c>
      <c r="G23" s="47"/>
      <c r="H23" s="46">
        <f>F23*G23</f>
        <v>0</v>
      </c>
    </row>
    <row r="24" spans="1:11" ht="12.95" customHeight="1">
      <c r="A24" s="58"/>
      <c r="B24" s="59"/>
      <c r="C24" s="68"/>
      <c r="D24" s="68"/>
      <c r="E24" s="61"/>
      <c r="F24" s="64"/>
      <c r="G24" s="65"/>
      <c r="H24" s="64"/>
    </row>
    <row r="25" spans="1:11" ht="12.95" customHeight="1">
      <c r="A25" s="42">
        <f>A21+1</f>
        <v>6</v>
      </c>
      <c r="B25" s="49">
        <f>B21+10</f>
        <v>160</v>
      </c>
      <c r="C25" s="50" t="s">
        <v>56</v>
      </c>
      <c r="D25" s="50" t="s">
        <v>57</v>
      </c>
      <c r="E25" s="45"/>
      <c r="F25" s="46"/>
      <c r="G25" s="47"/>
      <c r="H25" s="46"/>
    </row>
    <row r="26" spans="1:11" ht="76.5">
      <c r="A26" s="42"/>
      <c r="B26" s="49"/>
      <c r="C26" s="44" t="s">
        <v>58</v>
      </c>
      <c r="D26" s="44" t="s">
        <v>59</v>
      </c>
      <c r="E26" s="45"/>
      <c r="F26" s="46"/>
      <c r="G26" s="47"/>
      <c r="H26" s="46"/>
      <c r="K26" s="25"/>
    </row>
    <row r="27" spans="1:11" ht="25.5">
      <c r="A27" s="52"/>
      <c r="B27" s="53"/>
      <c r="C27" s="44" t="s">
        <v>60</v>
      </c>
      <c r="D27" s="54" t="s">
        <v>61</v>
      </c>
      <c r="E27" s="45" t="s">
        <v>30</v>
      </c>
      <c r="F27" s="46">
        <v>110.5</v>
      </c>
      <c r="G27" s="47"/>
      <c r="H27" s="46">
        <f>F27*G27</f>
        <v>0</v>
      </c>
    </row>
    <row r="28" spans="1:11" ht="12.95" customHeight="1">
      <c r="A28" s="52"/>
      <c r="B28" s="53"/>
      <c r="C28" s="22"/>
      <c r="D28" s="22"/>
      <c r="G28" s="239"/>
    </row>
    <row r="29" spans="1:11" ht="12.95" customHeight="1">
      <c r="A29" s="36">
        <f>A25+1</f>
        <v>7</v>
      </c>
      <c r="B29" s="37">
        <f>B25+10</f>
        <v>170</v>
      </c>
      <c r="C29" s="38" t="s">
        <v>62</v>
      </c>
      <c r="D29" s="38" t="s">
        <v>63</v>
      </c>
      <c r="E29" s="39"/>
      <c r="F29" s="40"/>
      <c r="G29" s="67"/>
      <c r="H29" s="40"/>
    </row>
    <row r="30" spans="1:11" ht="153">
      <c r="A30" s="52"/>
      <c r="B30" s="53"/>
      <c r="C30" s="44" t="s">
        <v>64</v>
      </c>
      <c r="D30" s="44" t="s">
        <v>65</v>
      </c>
      <c r="E30" s="45"/>
      <c r="F30" s="46"/>
      <c r="G30" s="47"/>
      <c r="H30" s="46"/>
      <c r="J30" s="69"/>
      <c r="K30" s="69"/>
    </row>
    <row r="31" spans="1:11">
      <c r="A31" s="52"/>
      <c r="B31" s="53"/>
      <c r="C31" s="44" t="s">
        <v>66</v>
      </c>
      <c r="D31" s="54" t="s">
        <v>67</v>
      </c>
      <c r="E31" s="45" t="s">
        <v>68</v>
      </c>
      <c r="F31" s="46">
        <v>22.1</v>
      </c>
      <c r="G31" s="47"/>
      <c r="H31" s="46">
        <f>F31*G31</f>
        <v>0</v>
      </c>
      <c r="J31" s="69"/>
      <c r="K31" s="69"/>
    </row>
    <row r="32" spans="1:11">
      <c r="A32" s="52"/>
      <c r="B32" s="53"/>
      <c r="C32" s="22"/>
      <c r="D32" s="22"/>
      <c r="G32" s="239"/>
    </row>
    <row r="33" spans="1:11" ht="12.95" customHeight="1">
      <c r="A33" s="36">
        <f>A29+1</f>
        <v>8</v>
      </c>
      <c r="B33" s="37">
        <f>B29+10</f>
        <v>180</v>
      </c>
      <c r="C33" s="70" t="s">
        <v>69</v>
      </c>
      <c r="D33" s="70" t="s">
        <v>70</v>
      </c>
      <c r="E33" s="39"/>
      <c r="F33" s="40"/>
      <c r="G33" s="67"/>
      <c r="H33" s="40"/>
    </row>
    <row r="34" spans="1:11" ht="63.75">
      <c r="A34" s="52"/>
      <c r="B34" s="53"/>
      <c r="C34" s="44" t="s">
        <v>71</v>
      </c>
      <c r="D34" s="44" t="s">
        <v>72</v>
      </c>
      <c r="E34" s="45"/>
      <c r="F34" s="46"/>
      <c r="G34" s="47"/>
      <c r="H34" s="46"/>
      <c r="K34" s="69"/>
    </row>
    <row r="35" spans="1:11">
      <c r="A35" s="58"/>
      <c r="B35" s="59"/>
      <c r="C35" s="68" t="s">
        <v>73</v>
      </c>
      <c r="D35" s="71" t="s">
        <v>74</v>
      </c>
      <c r="E35" s="61" t="s">
        <v>75</v>
      </c>
      <c r="F35" s="64">
        <v>19</v>
      </c>
      <c r="G35" s="65"/>
      <c r="H35" s="64">
        <f>F35*G35</f>
        <v>0</v>
      </c>
      <c r="K35" s="69"/>
    </row>
    <row r="36" spans="1:11" ht="12.95" customHeight="1">
      <c r="A36" s="72"/>
      <c r="B36" s="73"/>
      <c r="C36" s="8"/>
      <c r="D36" s="8"/>
      <c r="E36" s="74"/>
      <c r="F36" s="75"/>
      <c r="G36" s="76"/>
      <c r="H36" s="75"/>
    </row>
    <row r="37" spans="1:11" ht="17.100000000000001" customHeight="1">
      <c r="A37" s="279" t="s">
        <v>76</v>
      </c>
      <c r="B37" s="279"/>
      <c r="C37" s="280" t="str">
        <f>C3</f>
        <v>GRADJEVINSKI RADOVI UZ ViK / CONSTRUCTION WORKS FOR W&amp;S</v>
      </c>
      <c r="D37" s="280"/>
      <c r="E37" s="280"/>
      <c r="F37" s="280"/>
      <c r="G37" s="288" t="s">
        <v>382</v>
      </c>
      <c r="H37" s="78">
        <f>SUM(H5:H36)</f>
        <v>0</v>
      </c>
    </row>
  </sheetData>
  <sheetProtection password="CC39" sheet="1" objects="1" scenarios="1"/>
  <mergeCells count="6">
    <mergeCell ref="A37:B37"/>
    <mergeCell ref="C37:F37"/>
    <mergeCell ref="A1:B1"/>
    <mergeCell ref="C1:H1"/>
    <mergeCell ref="C3:D3"/>
    <mergeCell ref="C5:D5"/>
  </mergeCells>
  <printOptions horizontalCentered="1"/>
  <pageMargins left="0.39370078740157483" right="0.39370078740157483" top="0.98425196850393704" bottom="0.59055118110236215" header="0.11811023622047244" footer="0.31496062992125984"/>
  <pageSetup paperSize="9" firstPageNumber="0" orientation="landscape" horizontalDpi="300" verticalDpi="300" r:id="rId1"/>
  <headerFooter alignWithMargins="0">
    <oddFooter>&amp;L&amp;8&amp;F / &amp;A&amp;R&amp;8&amp;P / &amp;N</oddFooter>
  </headerFooter>
</worksheet>
</file>

<file path=xl/worksheets/sheet3.xml><?xml version="1.0" encoding="utf-8"?>
<worksheet xmlns="http://schemas.openxmlformats.org/spreadsheetml/2006/main" xmlns:r="http://schemas.openxmlformats.org/officeDocument/2006/relationships">
  <dimension ref="A1:N44"/>
  <sheetViews>
    <sheetView topLeftCell="A31" zoomScaleNormal="100" workbookViewId="0">
      <selection activeCell="H44" sqref="H44"/>
    </sheetView>
  </sheetViews>
  <sheetFormatPr defaultColWidth="11.5703125" defaultRowHeight="12.75"/>
  <cols>
    <col min="1" max="1" width="5" style="22" customWidth="1"/>
    <col min="2" max="2" width="7.7109375" style="79" customWidth="1"/>
    <col min="3" max="3" width="45.140625" style="54" customWidth="1"/>
    <col min="4" max="4" width="40.5703125" style="21" customWidth="1"/>
    <col min="5" max="5" width="5.28515625" style="22" customWidth="1"/>
    <col min="6" max="6" width="9.7109375" style="260" customWidth="1"/>
    <col min="7" max="7" width="12.7109375" style="151" customWidth="1"/>
    <col min="8" max="8" width="12.85546875" style="260" customWidth="1"/>
    <col min="9" max="9" width="11.5703125" style="1"/>
    <col min="10" max="10" width="16.85546875" style="1" customWidth="1"/>
    <col min="11" max="11" width="53" style="1" customWidth="1"/>
    <col min="12" max="12" width="16.85546875" style="1" customWidth="1"/>
    <col min="13" max="16384" width="11.5703125" style="1"/>
  </cols>
  <sheetData>
    <row r="1" spans="1:14" ht="36.75" customHeight="1">
      <c r="A1" s="272" t="s">
        <v>0</v>
      </c>
      <c r="B1" s="272"/>
      <c r="C1" s="273" t="s">
        <v>1</v>
      </c>
      <c r="D1" s="273"/>
      <c r="E1" s="273"/>
      <c r="F1" s="273"/>
      <c r="G1" s="273"/>
      <c r="H1" s="273"/>
      <c r="I1" s="3"/>
    </row>
    <row r="2" spans="1:14" ht="6.75" customHeight="1">
      <c r="A2" s="23"/>
      <c r="B2" s="24"/>
      <c r="C2" s="25"/>
      <c r="D2" s="25"/>
      <c r="E2" s="26"/>
      <c r="F2" s="251"/>
      <c r="G2" s="252"/>
      <c r="H2" s="252"/>
    </row>
    <row r="3" spans="1:14">
      <c r="A3" s="6"/>
      <c r="B3" s="28">
        <v>200</v>
      </c>
      <c r="C3" s="281" t="s">
        <v>77</v>
      </c>
      <c r="D3" s="281"/>
      <c r="E3" s="281"/>
      <c r="F3" s="281"/>
      <c r="G3" s="253"/>
      <c r="H3" s="254"/>
    </row>
    <row r="4" spans="1:14" ht="5.25" customHeight="1">
      <c r="A4" s="6"/>
      <c r="B4" s="28"/>
      <c r="C4" s="30"/>
      <c r="D4" s="30"/>
      <c r="E4" s="30"/>
      <c r="F4" s="255"/>
      <c r="G4" s="253"/>
      <c r="H4" s="254"/>
    </row>
    <row r="5" spans="1:14" ht="21" customHeight="1">
      <c r="A5" s="32" t="s">
        <v>20</v>
      </c>
      <c r="B5" s="33" t="s">
        <v>21</v>
      </c>
      <c r="C5" s="278" t="s">
        <v>22</v>
      </c>
      <c r="D5" s="278"/>
      <c r="E5" s="34" t="s">
        <v>23</v>
      </c>
      <c r="F5" s="256" t="s">
        <v>383</v>
      </c>
      <c r="G5" s="287" t="s">
        <v>384</v>
      </c>
      <c r="H5" s="287" t="s">
        <v>385</v>
      </c>
      <c r="I5" s="35"/>
    </row>
    <row r="6" spans="1:14" s="81" customFormat="1" ht="12.95" customHeight="1">
      <c r="A6" s="52"/>
      <c r="B6" s="49">
        <f>B3+5</f>
        <v>205</v>
      </c>
      <c r="C6" s="82" t="s">
        <v>78</v>
      </c>
      <c r="D6" s="83" t="s">
        <v>79</v>
      </c>
      <c r="E6" s="66"/>
      <c r="F6" s="84"/>
      <c r="G6" s="84"/>
      <c r="H6" s="84"/>
    </row>
    <row r="7" spans="1:14" s="81" customFormat="1" ht="191.25">
      <c r="A7" s="52"/>
      <c r="B7" s="53"/>
      <c r="C7" s="86" t="s">
        <v>80</v>
      </c>
      <c r="D7" s="86" t="s">
        <v>81</v>
      </c>
      <c r="E7" s="55"/>
      <c r="F7" s="56"/>
      <c r="G7" s="116"/>
      <c r="H7" s="56"/>
      <c r="J7" s="87"/>
      <c r="K7" s="88"/>
      <c r="L7" s="87"/>
      <c r="M7" s="87"/>
      <c r="N7" s="87"/>
    </row>
    <row r="8" spans="1:14" s="81" customFormat="1" ht="38.25" customHeight="1">
      <c r="A8" s="52"/>
      <c r="B8" s="53"/>
      <c r="C8" s="86" t="s">
        <v>82</v>
      </c>
      <c r="D8" s="86" t="s">
        <v>83</v>
      </c>
      <c r="E8" s="55"/>
      <c r="F8" s="56"/>
      <c r="G8" s="116"/>
      <c r="H8" s="56"/>
    </row>
    <row r="9" spans="1:14" s="81" customFormat="1" ht="12.95" customHeight="1">
      <c r="A9" s="52">
        <f>+'30-100-Gradjevinski radovi ViK'!A33+1</f>
        <v>9</v>
      </c>
      <c r="B9" s="53" t="s">
        <v>84</v>
      </c>
      <c r="C9" s="89" t="s">
        <v>85</v>
      </c>
      <c r="D9" s="89" t="s">
        <v>85</v>
      </c>
      <c r="E9" s="55" t="s">
        <v>68</v>
      </c>
      <c r="F9" s="56">
        <v>81.8</v>
      </c>
      <c r="G9" s="116"/>
      <c r="H9" s="56">
        <f t="shared" ref="H9:H12" si="0">F9*G9</f>
        <v>0</v>
      </c>
    </row>
    <row r="10" spans="1:14" s="81" customFormat="1" ht="12.95" customHeight="1">
      <c r="A10" s="52">
        <f t="shared" ref="A10:A12" si="1">+A9+1</f>
        <v>10</v>
      </c>
      <c r="B10" s="53" t="s">
        <v>86</v>
      </c>
      <c r="C10" s="89" t="s">
        <v>87</v>
      </c>
      <c r="D10" s="89" t="s">
        <v>87</v>
      </c>
      <c r="E10" s="55" t="s">
        <v>68</v>
      </c>
      <c r="F10" s="56">
        <v>421.2</v>
      </c>
      <c r="G10" s="116"/>
      <c r="H10" s="56">
        <f t="shared" si="0"/>
        <v>0</v>
      </c>
    </row>
    <row r="11" spans="1:14" s="81" customFormat="1" ht="12.95" customHeight="1">
      <c r="A11" s="52">
        <f t="shared" si="1"/>
        <v>11</v>
      </c>
      <c r="B11" s="53" t="s">
        <v>88</v>
      </c>
      <c r="C11" s="89" t="s">
        <v>89</v>
      </c>
      <c r="D11" s="89" t="s">
        <v>89</v>
      </c>
      <c r="E11" s="55" t="s">
        <v>68</v>
      </c>
      <c r="F11" s="56">
        <v>322</v>
      </c>
      <c r="G11" s="116"/>
      <c r="H11" s="56">
        <f t="shared" si="0"/>
        <v>0</v>
      </c>
    </row>
    <row r="12" spans="1:14" s="81" customFormat="1" ht="12.95" customHeight="1">
      <c r="A12" s="52">
        <f t="shared" si="1"/>
        <v>12</v>
      </c>
      <c r="B12" s="53" t="s">
        <v>90</v>
      </c>
      <c r="C12" s="89" t="s">
        <v>91</v>
      </c>
      <c r="D12" s="89" t="s">
        <v>91</v>
      </c>
      <c r="E12" s="55" t="s">
        <v>68</v>
      </c>
      <c r="F12" s="56">
        <v>527.5</v>
      </c>
      <c r="G12" s="116"/>
      <c r="H12" s="56">
        <f t="shared" si="0"/>
        <v>0</v>
      </c>
    </row>
    <row r="13" spans="1:14" s="81" customFormat="1" ht="7.5" customHeight="1">
      <c r="A13" s="58"/>
      <c r="B13" s="59"/>
      <c r="C13" s="90"/>
      <c r="D13" s="90"/>
      <c r="E13" s="91"/>
      <c r="F13" s="92"/>
      <c r="G13" s="257"/>
      <c r="H13" s="92"/>
    </row>
    <row r="14" spans="1:14" s="81" customFormat="1" ht="18.75" customHeight="1">
      <c r="A14" s="52"/>
      <c r="B14" s="49">
        <f>B6+5</f>
        <v>210</v>
      </c>
      <c r="C14" s="82" t="s">
        <v>92</v>
      </c>
      <c r="D14" s="82" t="s">
        <v>93</v>
      </c>
      <c r="E14" s="55"/>
      <c r="F14" s="56"/>
      <c r="G14" s="116"/>
      <c r="H14" s="56"/>
    </row>
    <row r="15" spans="1:14" s="81" customFormat="1" ht="27.75" customHeight="1">
      <c r="A15" s="52"/>
      <c r="B15" s="53"/>
      <c r="C15" s="86" t="s">
        <v>94</v>
      </c>
      <c r="D15" s="86" t="s">
        <v>95</v>
      </c>
      <c r="E15" s="55"/>
      <c r="F15" s="56"/>
      <c r="G15" s="116"/>
      <c r="H15" s="56"/>
    </row>
    <row r="16" spans="1:14" s="81" customFormat="1" ht="25.5">
      <c r="A16" s="52"/>
      <c r="B16" s="53"/>
      <c r="C16" s="86" t="s">
        <v>96</v>
      </c>
      <c r="D16" s="86" t="s">
        <v>97</v>
      </c>
      <c r="E16" s="55"/>
      <c r="F16" s="56"/>
      <c r="G16" s="116"/>
      <c r="H16" s="56"/>
    </row>
    <row r="17" spans="1:13" s="81" customFormat="1" ht="18" customHeight="1">
      <c r="A17" s="52">
        <f>+A12+1</f>
        <v>13</v>
      </c>
      <c r="B17" s="53" t="s">
        <v>84</v>
      </c>
      <c r="C17" s="89" t="s">
        <v>98</v>
      </c>
      <c r="D17" s="89" t="s">
        <v>98</v>
      </c>
      <c r="E17" s="55" t="s">
        <v>99</v>
      </c>
      <c r="F17" s="56">
        <v>13</v>
      </c>
      <c r="G17" s="116"/>
      <c r="H17" s="56">
        <f t="shared" ref="H17:H18" si="2">F17*G17</f>
        <v>0</v>
      </c>
    </row>
    <row r="18" spans="1:13" s="81" customFormat="1" ht="12.95" customHeight="1">
      <c r="A18" s="52">
        <f>+A17+1</f>
        <v>14</v>
      </c>
      <c r="B18" s="53" t="s">
        <v>86</v>
      </c>
      <c r="C18" s="89" t="s">
        <v>100</v>
      </c>
      <c r="D18" s="89" t="s">
        <v>100</v>
      </c>
      <c r="E18" s="55" t="s">
        <v>99</v>
      </c>
      <c r="F18" s="56">
        <v>12</v>
      </c>
      <c r="G18" s="116"/>
      <c r="H18" s="56">
        <f t="shared" si="2"/>
        <v>0</v>
      </c>
    </row>
    <row r="19" spans="1:13" s="81" customFormat="1" ht="12" customHeight="1">
      <c r="A19" s="58"/>
      <c r="B19" s="59"/>
      <c r="C19" s="71"/>
      <c r="D19" s="71"/>
      <c r="E19" s="91"/>
      <c r="F19" s="92"/>
      <c r="G19" s="257"/>
      <c r="H19" s="92"/>
    </row>
    <row r="20" spans="1:13" s="81" customFormat="1" ht="12.95" customHeight="1">
      <c r="A20" s="42">
        <f>+A18+1</f>
        <v>15</v>
      </c>
      <c r="B20" s="49">
        <f>B14+5</f>
        <v>215</v>
      </c>
      <c r="C20" s="82" t="s">
        <v>101</v>
      </c>
      <c r="D20" s="82" t="s">
        <v>102</v>
      </c>
      <c r="E20" s="55"/>
      <c r="F20" s="56"/>
      <c r="G20" s="116"/>
      <c r="H20" s="56"/>
    </row>
    <row r="21" spans="1:13" s="81" customFormat="1" ht="43.5" customHeight="1">
      <c r="A21" s="52"/>
      <c r="B21" s="53"/>
      <c r="C21" s="86" t="s">
        <v>103</v>
      </c>
      <c r="D21" s="86" t="s">
        <v>104</v>
      </c>
      <c r="E21" s="55"/>
      <c r="F21" s="56"/>
      <c r="G21" s="116"/>
      <c r="H21" s="56"/>
    </row>
    <row r="22" spans="1:13" s="81" customFormat="1" ht="25.5">
      <c r="A22" s="52"/>
      <c r="B22" s="53"/>
      <c r="C22" s="86" t="s">
        <v>105</v>
      </c>
      <c r="D22" s="86" t="s">
        <v>106</v>
      </c>
      <c r="E22" s="55"/>
      <c r="F22" s="56"/>
      <c r="G22" s="116"/>
      <c r="H22" s="56"/>
    </row>
    <row r="23" spans="1:13" s="81" customFormat="1" ht="12.95" customHeight="1">
      <c r="A23" s="52"/>
      <c r="B23" s="53"/>
      <c r="C23" s="89" t="s">
        <v>107</v>
      </c>
      <c r="D23" s="89" t="s">
        <v>91</v>
      </c>
      <c r="E23" s="55" t="s">
        <v>99</v>
      </c>
      <c r="F23" s="56">
        <v>97</v>
      </c>
      <c r="G23" s="116"/>
      <c r="H23" s="56">
        <f>F23*G23</f>
        <v>0</v>
      </c>
    </row>
    <row r="24" spans="1:13" s="81" customFormat="1" ht="12.95" customHeight="1">
      <c r="A24" s="58"/>
      <c r="B24" s="59"/>
      <c r="C24" s="90"/>
      <c r="D24" s="90"/>
      <c r="E24" s="91"/>
      <c r="F24" s="92"/>
      <c r="G24" s="257"/>
      <c r="H24" s="92"/>
    </row>
    <row r="25" spans="1:13" s="81" customFormat="1" ht="12.95" customHeight="1">
      <c r="A25" s="42">
        <f>+A20+1</f>
        <v>16</v>
      </c>
      <c r="B25" s="49">
        <f>B20+5</f>
        <v>220</v>
      </c>
      <c r="C25" s="82" t="s">
        <v>108</v>
      </c>
      <c r="D25" s="94" t="s">
        <v>109</v>
      </c>
      <c r="E25" s="55"/>
      <c r="F25" s="56"/>
      <c r="G25" s="116"/>
      <c r="H25" s="56"/>
    </row>
    <row r="26" spans="1:13" s="81" customFormat="1" ht="102">
      <c r="A26" s="52"/>
      <c r="B26" s="53"/>
      <c r="C26" s="86" t="s">
        <v>110</v>
      </c>
      <c r="D26" s="95" t="s">
        <v>111</v>
      </c>
      <c r="E26" s="55"/>
      <c r="F26" s="56"/>
      <c r="G26" s="116"/>
      <c r="H26" s="56"/>
      <c r="K26" s="69"/>
      <c r="L26" s="69"/>
      <c r="M26" s="69"/>
    </row>
    <row r="27" spans="1:13" s="81" customFormat="1" ht="25.5">
      <c r="A27" s="52"/>
      <c r="B27" s="53"/>
      <c r="C27" s="86" t="s">
        <v>112</v>
      </c>
      <c r="D27" s="86" t="s">
        <v>113</v>
      </c>
      <c r="E27" s="55" t="s">
        <v>99</v>
      </c>
      <c r="F27" s="56">
        <v>1</v>
      </c>
      <c r="G27" s="116"/>
      <c r="H27" s="56">
        <f>F27*G27</f>
        <v>0</v>
      </c>
      <c r="K27" s="96"/>
      <c r="M27" s="69"/>
    </row>
    <row r="28" spans="1:13" s="81" customFormat="1" ht="12.95" customHeight="1">
      <c r="A28" s="58"/>
      <c r="B28" s="59"/>
      <c r="C28" s="71"/>
      <c r="D28" s="71"/>
      <c r="E28" s="91"/>
      <c r="F28" s="92"/>
      <c r="G28" s="257"/>
      <c r="H28" s="92"/>
    </row>
    <row r="29" spans="1:13" s="81" customFormat="1">
      <c r="A29" s="42">
        <f>+A25+1</f>
        <v>17</v>
      </c>
      <c r="B29" s="49">
        <f>B25+5</f>
        <v>225</v>
      </c>
      <c r="C29" s="82" t="s">
        <v>114</v>
      </c>
      <c r="D29" s="94" t="s">
        <v>115</v>
      </c>
      <c r="E29" s="55"/>
      <c r="F29" s="56"/>
      <c r="G29" s="116"/>
      <c r="H29" s="56"/>
    </row>
    <row r="30" spans="1:13" s="81" customFormat="1" ht="178.5">
      <c r="A30" s="52"/>
      <c r="B30" s="53"/>
      <c r="C30" s="86" t="s">
        <v>116</v>
      </c>
      <c r="D30" s="95" t="s">
        <v>117</v>
      </c>
      <c r="E30" s="55"/>
      <c r="F30" s="56"/>
      <c r="G30" s="116"/>
      <c r="H30" s="56"/>
    </row>
    <row r="31" spans="1:13" s="81" customFormat="1" ht="25.5">
      <c r="A31" s="52"/>
      <c r="B31" s="53"/>
      <c r="C31" s="86" t="s">
        <v>118</v>
      </c>
      <c r="D31" s="86" t="s">
        <v>119</v>
      </c>
      <c r="E31" s="55" t="s">
        <v>99</v>
      </c>
      <c r="F31" s="56">
        <v>4</v>
      </c>
      <c r="G31" s="116"/>
      <c r="H31" s="56">
        <f>F31*G31</f>
        <v>0</v>
      </c>
    </row>
    <row r="32" spans="1:13" s="81" customFormat="1" ht="14.25">
      <c r="A32" s="58"/>
      <c r="B32" s="59"/>
      <c r="C32" s="71"/>
      <c r="D32" s="71"/>
      <c r="E32" s="91"/>
      <c r="F32" s="92"/>
      <c r="G32" s="257"/>
      <c r="H32" s="92"/>
      <c r="K32" s="97"/>
    </row>
    <row r="33" spans="1:8" s="81" customFormat="1" ht="12.95" customHeight="1">
      <c r="A33" s="42"/>
      <c r="B33" s="49">
        <f>B29+5</f>
        <v>230</v>
      </c>
      <c r="C33" s="82" t="s">
        <v>120</v>
      </c>
      <c r="D33" s="83" t="s">
        <v>121</v>
      </c>
      <c r="E33" s="55"/>
      <c r="F33" s="56"/>
      <c r="G33" s="116"/>
      <c r="H33" s="56"/>
    </row>
    <row r="34" spans="1:8" s="81" customFormat="1" ht="140.25">
      <c r="A34" s="52"/>
      <c r="B34" s="53"/>
      <c r="C34" s="86" t="s">
        <v>122</v>
      </c>
      <c r="D34" s="86" t="s">
        <v>123</v>
      </c>
      <c r="E34" s="55"/>
      <c r="F34" s="56"/>
      <c r="G34" s="116"/>
      <c r="H34" s="56"/>
    </row>
    <row r="35" spans="1:8" s="81" customFormat="1" ht="63.75">
      <c r="A35" s="52"/>
      <c r="B35" s="53"/>
      <c r="C35" s="86" t="s">
        <v>124</v>
      </c>
      <c r="D35" s="86" t="s">
        <v>125</v>
      </c>
      <c r="E35" s="55"/>
      <c r="F35" s="56"/>
      <c r="G35" s="116"/>
      <c r="H35" s="56"/>
    </row>
    <row r="36" spans="1:8">
      <c r="A36" s="42">
        <f>+A29+1</f>
        <v>18</v>
      </c>
      <c r="B36" s="53" t="s">
        <v>84</v>
      </c>
      <c r="C36" s="89" t="s">
        <v>126</v>
      </c>
      <c r="D36" s="89" t="s">
        <v>126</v>
      </c>
      <c r="E36" s="55" t="s">
        <v>68</v>
      </c>
      <c r="F36" s="56">
        <v>24</v>
      </c>
      <c r="G36" s="116"/>
      <c r="H36" s="56">
        <f t="shared" ref="H36:H37" si="3">F36*G36</f>
        <v>0</v>
      </c>
    </row>
    <row r="37" spans="1:8">
      <c r="A37" s="52">
        <f>+A36+1</f>
        <v>19</v>
      </c>
      <c r="B37" s="53" t="s">
        <v>86</v>
      </c>
      <c r="C37" s="89" t="s">
        <v>85</v>
      </c>
      <c r="D37" s="89" t="s">
        <v>85</v>
      </c>
      <c r="E37" s="55" t="s">
        <v>68</v>
      </c>
      <c r="F37" s="56">
        <v>157</v>
      </c>
      <c r="G37" s="116"/>
      <c r="H37" s="56">
        <f t="shared" si="3"/>
        <v>0</v>
      </c>
    </row>
    <row r="38" spans="1:8">
      <c r="A38" s="99"/>
      <c r="B38" s="100"/>
      <c r="C38" s="71"/>
      <c r="D38" s="71"/>
      <c r="E38" s="91"/>
      <c r="F38" s="92"/>
      <c r="G38" s="257"/>
      <c r="H38" s="92"/>
    </row>
    <row r="39" spans="1:8">
      <c r="A39" s="52">
        <f>+A37+1</f>
        <v>20</v>
      </c>
      <c r="B39" s="49">
        <f>B33+5</f>
        <v>235</v>
      </c>
      <c r="C39" s="102" t="s">
        <v>127</v>
      </c>
      <c r="D39" s="102" t="s">
        <v>128</v>
      </c>
      <c r="E39" s="55"/>
      <c r="F39" s="56"/>
      <c r="G39" s="116"/>
      <c r="H39" s="56"/>
    </row>
    <row r="40" spans="1:8" ht="63.75">
      <c r="A40" s="52"/>
      <c r="B40" s="53"/>
      <c r="C40" s="103" t="s">
        <v>129</v>
      </c>
      <c r="D40" s="103" t="s">
        <v>130</v>
      </c>
      <c r="E40" s="55"/>
      <c r="F40" s="56"/>
      <c r="G40" s="116"/>
      <c r="H40" s="56"/>
    </row>
    <row r="41" spans="1:8" ht="25.5">
      <c r="A41" s="42"/>
      <c r="B41" s="43"/>
      <c r="C41" s="86" t="s">
        <v>131</v>
      </c>
      <c r="D41" s="86" t="s">
        <v>132</v>
      </c>
      <c r="E41" s="55" t="s">
        <v>68</v>
      </c>
      <c r="F41" s="56">
        <v>181</v>
      </c>
      <c r="G41" s="116"/>
      <c r="H41" s="56">
        <f>F41*G41</f>
        <v>0</v>
      </c>
    </row>
    <row r="42" spans="1:8">
      <c r="A42" s="99"/>
      <c r="B42" s="100"/>
      <c r="C42" s="71"/>
      <c r="D42" s="71"/>
      <c r="E42" s="91"/>
      <c r="F42" s="92"/>
      <c r="G42" s="257"/>
      <c r="H42" s="92"/>
    </row>
    <row r="43" spans="1:8">
      <c r="A43" s="6"/>
      <c r="B43" s="24"/>
      <c r="C43" s="104"/>
      <c r="D43" s="104"/>
      <c r="E43" s="105"/>
      <c r="F43" s="106"/>
      <c r="G43" s="258"/>
      <c r="H43" s="106"/>
    </row>
    <row r="44" spans="1:8">
      <c r="A44" s="282" t="s">
        <v>76</v>
      </c>
      <c r="B44" s="282"/>
      <c r="C44" s="107" t="str">
        <f>C3</f>
        <v>KANALIZACIJA / SEWAGE WORKS</v>
      </c>
      <c r="D44" s="107"/>
      <c r="E44" s="77"/>
      <c r="F44" s="259"/>
      <c r="G44" s="108" t="s">
        <v>382</v>
      </c>
      <c r="H44" s="78">
        <f>SUM(H5:H43)</f>
        <v>0</v>
      </c>
    </row>
  </sheetData>
  <sheetProtection password="CC39" sheet="1" objects="1" scenarios="1"/>
  <mergeCells count="5">
    <mergeCell ref="A44:B44"/>
    <mergeCell ref="A1:B1"/>
    <mergeCell ref="C1:H1"/>
    <mergeCell ref="C3:F3"/>
    <mergeCell ref="C5:D5"/>
  </mergeCells>
  <printOptions horizontalCentered="1"/>
  <pageMargins left="0.39374999999999999" right="0.39374999999999999" top="0.78749999999999998" bottom="0.59027777777777779" header="0.51180555555555551" footer="0.39374999999999999"/>
  <pageSetup paperSize="9" firstPageNumber="0" orientation="landscape" horizontalDpi="300" verticalDpi="300" r:id="rId1"/>
  <headerFooter alignWithMargins="0">
    <oddFooter>&amp;L&amp;"Arial Narrow,Обичан"&amp;8&amp;F / &amp;A&amp;R&amp;8&amp;P / &amp;N</oddFooter>
  </headerFooter>
</worksheet>
</file>

<file path=xl/worksheets/sheet4.xml><?xml version="1.0" encoding="utf-8"?>
<worksheet xmlns="http://schemas.openxmlformats.org/spreadsheetml/2006/main" xmlns:r="http://schemas.openxmlformats.org/officeDocument/2006/relationships">
  <dimension ref="A1:M99"/>
  <sheetViews>
    <sheetView topLeftCell="A87" zoomScaleNormal="100" workbookViewId="0">
      <selection activeCell="H99" sqref="H99"/>
    </sheetView>
  </sheetViews>
  <sheetFormatPr defaultColWidth="11.5703125" defaultRowHeight="12.75"/>
  <cols>
    <col min="1" max="1" width="4" style="1" customWidth="1"/>
    <col min="2" max="2" width="7.7109375" style="109" customWidth="1"/>
    <col min="3" max="3" width="40.5703125" style="110" customWidth="1"/>
    <col min="4" max="4" width="39.5703125" style="110" customWidth="1"/>
    <col min="5" max="5" width="6.5703125" style="1" customWidth="1"/>
    <col min="6" max="6" width="10" style="261" customWidth="1"/>
    <col min="7" max="7" width="11" style="266" customWidth="1"/>
    <col min="8" max="8" width="14.28515625" style="261" customWidth="1"/>
    <col min="9" max="11" width="11.5703125" style="1"/>
    <col min="12" max="12" width="55.85546875" style="1" customWidth="1"/>
    <col min="13" max="13" width="41.5703125" style="1" customWidth="1"/>
    <col min="14" max="16384" width="11.5703125" style="1"/>
  </cols>
  <sheetData>
    <row r="1" spans="1:11" ht="36.75" customHeight="1">
      <c r="A1" s="272" t="s">
        <v>0</v>
      </c>
      <c r="B1" s="272"/>
      <c r="C1" s="273" t="s">
        <v>1</v>
      </c>
      <c r="D1" s="273"/>
      <c r="E1" s="273"/>
      <c r="F1" s="273"/>
      <c r="G1" s="273"/>
      <c r="H1" s="273"/>
      <c r="I1" s="3"/>
    </row>
    <row r="2" spans="1:11" ht="6.75" customHeight="1">
      <c r="A2" s="23"/>
      <c r="B2" s="24"/>
      <c r="C2" s="25"/>
      <c r="D2" s="25"/>
      <c r="E2" s="26"/>
      <c r="F2" s="251"/>
      <c r="G2" s="252"/>
      <c r="H2" s="252"/>
    </row>
    <row r="3" spans="1:11" ht="12.75" customHeight="1">
      <c r="A3" s="14"/>
      <c r="B3" s="28">
        <v>300</v>
      </c>
      <c r="C3" s="281" t="s">
        <v>133</v>
      </c>
      <c r="D3" s="281"/>
      <c r="E3" s="281"/>
      <c r="F3" s="281"/>
      <c r="G3" s="261"/>
    </row>
    <row r="4" spans="1:11" ht="12.75" customHeight="1">
      <c r="A4" s="14"/>
      <c r="B4" s="28"/>
      <c r="C4" s="30"/>
      <c r="D4" s="30"/>
      <c r="E4" s="30"/>
      <c r="F4" s="255"/>
      <c r="G4" s="261"/>
    </row>
    <row r="5" spans="1:11" ht="21" customHeight="1">
      <c r="A5" s="32" t="s">
        <v>20</v>
      </c>
      <c r="B5" s="33" t="s">
        <v>21</v>
      </c>
      <c r="C5" s="278" t="s">
        <v>22</v>
      </c>
      <c r="D5" s="278"/>
      <c r="E5" s="34" t="s">
        <v>23</v>
      </c>
      <c r="F5" s="256" t="s">
        <v>383</v>
      </c>
      <c r="G5" s="287" t="s">
        <v>384</v>
      </c>
      <c r="H5" s="287" t="s">
        <v>385</v>
      </c>
      <c r="I5" s="111"/>
    </row>
    <row r="6" spans="1:11" ht="12.95" customHeight="1">
      <c r="A6" s="36"/>
      <c r="B6" s="112">
        <f>B3+5</f>
        <v>305</v>
      </c>
      <c r="C6" s="70" t="s">
        <v>134</v>
      </c>
      <c r="D6" s="70" t="s">
        <v>135</v>
      </c>
      <c r="E6" s="66"/>
      <c r="F6" s="84"/>
      <c r="G6" s="84"/>
      <c r="H6" s="84"/>
    </row>
    <row r="7" spans="1:11" ht="51">
      <c r="A7" s="42"/>
      <c r="B7" s="43"/>
      <c r="C7" s="103" t="s">
        <v>136</v>
      </c>
      <c r="D7" s="103" t="s">
        <v>137</v>
      </c>
      <c r="E7" s="55"/>
      <c r="F7" s="56"/>
      <c r="G7" s="56"/>
      <c r="H7" s="56"/>
    </row>
    <row r="8" spans="1:11" ht="76.5">
      <c r="A8" s="42"/>
      <c r="B8" s="43"/>
      <c r="C8" s="103" t="s">
        <v>138</v>
      </c>
      <c r="D8" s="103" t="s">
        <v>139</v>
      </c>
      <c r="E8" s="55"/>
      <c r="F8" s="56"/>
      <c r="G8" s="56"/>
      <c r="H8" s="56"/>
    </row>
    <row r="9" spans="1:11" ht="114.75">
      <c r="A9" s="42"/>
      <c r="B9" s="43"/>
      <c r="C9" s="103" t="s">
        <v>140</v>
      </c>
      <c r="D9" s="103" t="s">
        <v>141</v>
      </c>
      <c r="E9" s="55"/>
      <c r="F9" s="56"/>
      <c r="G9" s="56"/>
      <c r="H9" s="56"/>
    </row>
    <row r="10" spans="1:11" ht="63.75">
      <c r="A10" s="42"/>
      <c r="B10" s="43"/>
      <c r="C10" s="103" t="s">
        <v>142</v>
      </c>
      <c r="D10" s="103" t="s">
        <v>143</v>
      </c>
      <c r="E10" s="55"/>
      <c r="F10" s="56"/>
      <c r="G10" s="56"/>
      <c r="H10" s="56"/>
      <c r="K10" s="69"/>
    </row>
    <row r="11" spans="1:11" ht="25.5">
      <c r="A11" s="52"/>
      <c r="B11" s="53"/>
      <c r="C11" s="103" t="s">
        <v>144</v>
      </c>
      <c r="D11" s="103" t="s">
        <v>145</v>
      </c>
      <c r="E11" s="55"/>
      <c r="F11" s="56"/>
      <c r="G11" s="56"/>
      <c r="H11" s="56"/>
    </row>
    <row r="12" spans="1:11" ht="12.95" customHeight="1">
      <c r="A12" s="42"/>
      <c r="B12" s="43"/>
      <c r="C12" s="103" t="s">
        <v>146</v>
      </c>
      <c r="D12" s="103" t="s">
        <v>147</v>
      </c>
      <c r="E12" s="114"/>
      <c r="F12" s="262"/>
      <c r="G12" s="56"/>
      <c r="H12" s="56"/>
    </row>
    <row r="13" spans="1:11" ht="12.95" customHeight="1">
      <c r="A13" s="42">
        <f>'30-200-Kanalizacija'!A39+1</f>
        <v>21</v>
      </c>
      <c r="B13" s="43" t="s">
        <v>84</v>
      </c>
      <c r="C13" s="103" t="s">
        <v>148</v>
      </c>
      <c r="D13" s="103" t="s">
        <v>149</v>
      </c>
      <c r="E13" s="55" t="s">
        <v>68</v>
      </c>
      <c r="F13" s="56">
        <v>580.9</v>
      </c>
      <c r="G13" s="116"/>
      <c r="H13" s="56">
        <f t="shared" ref="H13:H15" si="0">F13*G13</f>
        <v>0</v>
      </c>
    </row>
    <row r="14" spans="1:11" ht="12.95" customHeight="1">
      <c r="A14" s="42">
        <f t="shared" ref="A14:A15" si="1">+A13+1</f>
        <v>22</v>
      </c>
      <c r="B14" s="43" t="s">
        <v>86</v>
      </c>
      <c r="C14" s="103" t="s">
        <v>150</v>
      </c>
      <c r="D14" s="103" t="s">
        <v>151</v>
      </c>
      <c r="E14" s="55" t="s">
        <v>68</v>
      </c>
      <c r="F14" s="56">
        <v>1213.5999999999999</v>
      </c>
      <c r="G14" s="116"/>
      <c r="H14" s="56">
        <f t="shared" si="0"/>
        <v>0</v>
      </c>
    </row>
    <row r="15" spans="1:11" ht="12.95" customHeight="1">
      <c r="A15" s="42">
        <f t="shared" si="1"/>
        <v>23</v>
      </c>
      <c r="B15" s="43" t="s">
        <v>88</v>
      </c>
      <c r="C15" s="103" t="s">
        <v>152</v>
      </c>
      <c r="D15" s="103" t="s">
        <v>153</v>
      </c>
      <c r="E15" s="55" t="s">
        <v>68</v>
      </c>
      <c r="F15" s="56">
        <v>973.5</v>
      </c>
      <c r="G15" s="116"/>
      <c r="H15" s="56">
        <f t="shared" si="0"/>
        <v>0</v>
      </c>
    </row>
    <row r="16" spans="1:11" ht="12.95" customHeight="1">
      <c r="A16" s="58"/>
      <c r="B16" s="59"/>
      <c r="C16" s="115"/>
      <c r="D16" s="115"/>
      <c r="E16" s="91"/>
      <c r="F16" s="92"/>
      <c r="G16" s="257"/>
      <c r="H16" s="92"/>
    </row>
    <row r="17" spans="1:8" ht="12.95" customHeight="1">
      <c r="A17" s="42"/>
      <c r="B17" s="112">
        <f>B6+5</f>
        <v>310</v>
      </c>
      <c r="C17" s="103" t="s">
        <v>154</v>
      </c>
      <c r="D17" s="103" t="s">
        <v>155</v>
      </c>
      <c r="E17" s="55"/>
      <c r="F17" s="56"/>
      <c r="G17" s="116"/>
      <c r="H17" s="56"/>
    </row>
    <row r="18" spans="1:8" ht="12.95" customHeight="1">
      <c r="A18" s="42"/>
      <c r="B18" s="43"/>
      <c r="C18" s="103" t="s">
        <v>156</v>
      </c>
      <c r="D18" s="103" t="s">
        <v>157</v>
      </c>
      <c r="E18" s="114"/>
      <c r="F18" s="262"/>
      <c r="G18" s="116"/>
      <c r="H18" s="56"/>
    </row>
    <row r="19" spans="1:8" ht="12.95" customHeight="1">
      <c r="A19" s="42">
        <f>+A15+1</f>
        <v>24</v>
      </c>
      <c r="B19" s="43" t="s">
        <v>84</v>
      </c>
      <c r="C19" s="103" t="s">
        <v>149</v>
      </c>
      <c r="D19" s="103" t="s">
        <v>149</v>
      </c>
      <c r="E19" s="55" t="s">
        <v>68</v>
      </c>
      <c r="F19" s="56">
        <v>438</v>
      </c>
      <c r="G19" s="116"/>
      <c r="H19" s="56">
        <f t="shared" ref="H19:H20" si="2">F19*G19</f>
        <v>0</v>
      </c>
    </row>
    <row r="20" spans="1:8" ht="12.95" customHeight="1">
      <c r="A20" s="42">
        <f>+A19+1</f>
        <v>25</v>
      </c>
      <c r="B20" s="43" t="s">
        <v>86</v>
      </c>
      <c r="C20" s="103" t="s">
        <v>151</v>
      </c>
      <c r="D20" s="103" t="s">
        <v>151</v>
      </c>
      <c r="E20" s="55" t="s">
        <v>68</v>
      </c>
      <c r="F20" s="56">
        <v>55.7</v>
      </c>
      <c r="G20" s="116"/>
      <c r="H20" s="56">
        <f t="shared" si="2"/>
        <v>0</v>
      </c>
    </row>
    <row r="21" spans="1:8" ht="12.95" customHeight="1">
      <c r="A21" s="58"/>
      <c r="B21" s="59"/>
      <c r="C21" s="115"/>
      <c r="D21" s="115"/>
      <c r="E21" s="91"/>
      <c r="F21" s="92"/>
      <c r="G21" s="257"/>
      <c r="H21" s="92"/>
    </row>
    <row r="22" spans="1:8" ht="12.95" customHeight="1">
      <c r="A22" s="42"/>
      <c r="B22" s="112">
        <f>B17+5</f>
        <v>315</v>
      </c>
      <c r="C22" s="102" t="s">
        <v>158</v>
      </c>
      <c r="D22" s="102" t="s">
        <v>159</v>
      </c>
      <c r="E22" s="55"/>
      <c r="F22" s="56"/>
      <c r="G22" s="116"/>
      <c r="H22" s="56"/>
    </row>
    <row r="23" spans="1:8" ht="216.75">
      <c r="A23" s="42"/>
      <c r="B23" s="43"/>
      <c r="C23" s="103" t="s">
        <v>160</v>
      </c>
      <c r="D23" s="103" t="s">
        <v>161</v>
      </c>
      <c r="E23" s="114"/>
      <c r="F23" s="262"/>
      <c r="G23" s="116"/>
      <c r="H23" s="56"/>
    </row>
    <row r="24" spans="1:8">
      <c r="A24" s="42"/>
      <c r="B24" s="43"/>
      <c r="C24" s="103" t="s">
        <v>162</v>
      </c>
      <c r="D24" s="103" t="s">
        <v>163</v>
      </c>
      <c r="E24" s="114"/>
      <c r="F24" s="262"/>
      <c r="G24" s="116"/>
      <c r="H24" s="56"/>
    </row>
    <row r="25" spans="1:8" ht="12.95" customHeight="1">
      <c r="A25" s="42">
        <f>+A20+1</f>
        <v>26</v>
      </c>
      <c r="B25" s="43" t="s">
        <v>84</v>
      </c>
      <c r="C25" s="103" t="s">
        <v>164</v>
      </c>
      <c r="D25" s="103" t="s">
        <v>164</v>
      </c>
      <c r="E25" s="55" t="s">
        <v>68</v>
      </c>
      <c r="F25" s="56">
        <v>471.9</v>
      </c>
      <c r="G25" s="116"/>
      <c r="H25" s="56">
        <f t="shared" ref="H25:H29" si="3">F25*G25</f>
        <v>0</v>
      </c>
    </row>
    <row r="26" spans="1:8" ht="12.95" customHeight="1">
      <c r="A26" s="42">
        <f t="shared" ref="A26:A29" si="4">+A25+1</f>
        <v>27</v>
      </c>
      <c r="B26" s="43" t="s">
        <v>86</v>
      </c>
      <c r="C26" s="103" t="s">
        <v>165</v>
      </c>
      <c r="D26" s="103" t="s">
        <v>165</v>
      </c>
      <c r="E26" s="55" t="s">
        <v>68</v>
      </c>
      <c r="F26" s="56">
        <v>1264.3</v>
      </c>
      <c r="G26" s="116"/>
      <c r="H26" s="56">
        <f t="shared" si="3"/>
        <v>0</v>
      </c>
    </row>
    <row r="27" spans="1:8" ht="12.95" customHeight="1">
      <c r="A27" s="42">
        <f t="shared" si="4"/>
        <v>28</v>
      </c>
      <c r="B27" s="43" t="s">
        <v>88</v>
      </c>
      <c r="C27" s="103" t="s">
        <v>166</v>
      </c>
      <c r="D27" s="103" t="s">
        <v>166</v>
      </c>
      <c r="E27" s="55" t="s">
        <v>68</v>
      </c>
      <c r="F27" s="56">
        <v>10</v>
      </c>
      <c r="G27" s="116"/>
      <c r="H27" s="56">
        <f t="shared" si="3"/>
        <v>0</v>
      </c>
    </row>
    <row r="28" spans="1:8" ht="12.95" customHeight="1">
      <c r="A28" s="42">
        <f t="shared" si="4"/>
        <v>29</v>
      </c>
      <c r="B28" s="43" t="s">
        <v>90</v>
      </c>
      <c r="C28" s="103" t="s">
        <v>167</v>
      </c>
      <c r="D28" s="103" t="s">
        <v>167</v>
      </c>
      <c r="E28" s="55" t="s">
        <v>68</v>
      </c>
      <c r="F28" s="56">
        <v>20.3</v>
      </c>
      <c r="G28" s="116"/>
      <c r="H28" s="56">
        <f t="shared" si="3"/>
        <v>0</v>
      </c>
    </row>
    <row r="29" spans="1:8" ht="12.95" customHeight="1">
      <c r="A29" s="42">
        <f t="shared" si="4"/>
        <v>30</v>
      </c>
      <c r="B29" s="43" t="s">
        <v>168</v>
      </c>
      <c r="C29" s="103" t="s">
        <v>169</v>
      </c>
      <c r="D29" s="103" t="s">
        <v>169</v>
      </c>
      <c r="E29" s="55" t="s">
        <v>68</v>
      </c>
      <c r="F29" s="56">
        <v>30</v>
      </c>
      <c r="G29" s="116"/>
      <c r="H29" s="56">
        <f t="shared" si="3"/>
        <v>0</v>
      </c>
    </row>
    <row r="30" spans="1:8" ht="12.95" customHeight="1">
      <c r="A30" s="42"/>
      <c r="B30" s="43"/>
      <c r="C30" s="103"/>
      <c r="D30" s="103"/>
      <c r="E30" s="55"/>
      <c r="F30" s="56"/>
      <c r="G30" s="116"/>
      <c r="H30" s="56"/>
    </row>
    <row r="31" spans="1:8" ht="12.95" customHeight="1">
      <c r="A31" s="42"/>
      <c r="B31" s="43"/>
      <c r="C31" s="103" t="s">
        <v>170</v>
      </c>
      <c r="D31" s="103" t="s">
        <v>171</v>
      </c>
      <c r="E31" s="55"/>
      <c r="F31" s="56"/>
      <c r="G31" s="116"/>
      <c r="H31" s="56"/>
    </row>
    <row r="32" spans="1:8" ht="12.95" customHeight="1">
      <c r="A32" s="42">
        <f>+A29+1</f>
        <v>31</v>
      </c>
      <c r="B32" s="43" t="s">
        <v>88</v>
      </c>
      <c r="C32" s="103" t="s">
        <v>169</v>
      </c>
      <c r="D32" s="103" t="s">
        <v>169</v>
      </c>
      <c r="E32" s="55" t="s">
        <v>68</v>
      </c>
      <c r="F32" s="56">
        <v>10</v>
      </c>
      <c r="G32" s="116"/>
      <c r="H32" s="56">
        <f t="shared" ref="H32:H33" si="5">F32*G32</f>
        <v>0</v>
      </c>
    </row>
    <row r="33" spans="1:12" ht="12.95" customHeight="1">
      <c r="A33" s="42">
        <f>+A32+1</f>
        <v>32</v>
      </c>
      <c r="B33" s="43" t="s">
        <v>90</v>
      </c>
      <c r="C33" s="103" t="s">
        <v>172</v>
      </c>
      <c r="D33" s="103" t="s">
        <v>172</v>
      </c>
      <c r="E33" s="55" t="s">
        <v>68</v>
      </c>
      <c r="F33" s="56">
        <v>95.6</v>
      </c>
      <c r="G33" s="116"/>
      <c r="H33" s="56">
        <f t="shared" si="5"/>
        <v>0</v>
      </c>
    </row>
    <row r="34" spans="1:12" ht="13.5" customHeight="1">
      <c r="A34" s="58"/>
      <c r="B34" s="59"/>
      <c r="C34" s="115"/>
      <c r="D34" s="115"/>
      <c r="E34" s="91"/>
      <c r="F34" s="92"/>
      <c r="G34" s="257"/>
      <c r="H34" s="92"/>
    </row>
    <row r="35" spans="1:12" ht="12.95" customHeight="1">
      <c r="A35" s="42">
        <f>+A33+1</f>
        <v>33</v>
      </c>
      <c r="B35" s="112">
        <f>B22+5</f>
        <v>320</v>
      </c>
      <c r="C35" s="70" t="s">
        <v>173</v>
      </c>
      <c r="D35" s="70" t="s">
        <v>174</v>
      </c>
      <c r="E35" s="55"/>
      <c r="F35" s="56"/>
      <c r="G35" s="116"/>
      <c r="H35" s="56"/>
    </row>
    <row r="36" spans="1:12" ht="51">
      <c r="A36" s="42"/>
      <c r="B36" s="43"/>
      <c r="C36" s="103" t="s">
        <v>175</v>
      </c>
      <c r="D36" s="103" t="s">
        <v>176</v>
      </c>
      <c r="E36" s="114"/>
      <c r="F36" s="262"/>
      <c r="G36" s="116"/>
      <c r="H36" s="56"/>
      <c r="L36" s="117"/>
    </row>
    <row r="37" spans="1:12" ht="12.95" customHeight="1">
      <c r="A37" s="42"/>
      <c r="B37" s="43"/>
      <c r="C37" s="103" t="s">
        <v>177</v>
      </c>
      <c r="D37" s="103" t="s">
        <v>177</v>
      </c>
      <c r="E37" s="55" t="s">
        <v>68</v>
      </c>
      <c r="F37" s="56">
        <v>10</v>
      </c>
      <c r="G37" s="116"/>
      <c r="H37" s="56">
        <f>F37*G37</f>
        <v>0</v>
      </c>
    </row>
    <row r="38" spans="1:12" ht="12.95" customHeight="1">
      <c r="A38" s="58"/>
      <c r="B38" s="59"/>
      <c r="C38" s="115"/>
      <c r="D38" s="115"/>
      <c r="E38" s="91"/>
      <c r="F38" s="92"/>
      <c r="G38" s="257"/>
      <c r="H38" s="92"/>
    </row>
    <row r="39" spans="1:12">
      <c r="A39" s="42">
        <f>A35+1</f>
        <v>34</v>
      </c>
      <c r="B39" s="112">
        <f>B35+5</f>
        <v>325</v>
      </c>
      <c r="C39" s="102" t="s">
        <v>178</v>
      </c>
      <c r="D39" s="102" t="s">
        <v>179</v>
      </c>
      <c r="E39" s="55"/>
      <c r="F39" s="56"/>
      <c r="G39" s="116"/>
      <c r="H39" s="56"/>
    </row>
    <row r="40" spans="1:12" ht="76.5">
      <c r="A40" s="42"/>
      <c r="B40" s="43"/>
      <c r="C40" s="103" t="s">
        <v>180</v>
      </c>
      <c r="D40" s="103" t="s">
        <v>181</v>
      </c>
      <c r="E40" s="55"/>
      <c r="F40" s="56"/>
      <c r="G40" s="116"/>
      <c r="H40" s="56"/>
    </row>
    <row r="41" spans="1:12" ht="12.95" customHeight="1">
      <c r="A41" s="52"/>
      <c r="B41" s="53"/>
      <c r="C41" s="103" t="s">
        <v>182</v>
      </c>
      <c r="D41" s="103" t="s">
        <v>183</v>
      </c>
      <c r="E41" s="55"/>
      <c r="F41" s="56"/>
      <c r="G41" s="116"/>
      <c r="H41" s="56"/>
    </row>
    <row r="42" spans="1:12" ht="12.95" customHeight="1">
      <c r="A42" s="42"/>
      <c r="B42" s="118" t="s">
        <v>84</v>
      </c>
      <c r="C42" s="103" t="s">
        <v>184</v>
      </c>
      <c r="D42" s="103" t="s">
        <v>184</v>
      </c>
      <c r="E42" s="55" t="s">
        <v>99</v>
      </c>
      <c r="F42" s="56">
        <v>357</v>
      </c>
      <c r="G42" s="116"/>
      <c r="H42" s="56">
        <f t="shared" ref="H42:H43" si="6">F42*G42</f>
        <v>0</v>
      </c>
    </row>
    <row r="43" spans="1:12" ht="12.95" customHeight="1">
      <c r="A43" s="42"/>
      <c r="B43" s="118" t="s">
        <v>86</v>
      </c>
      <c r="C43" s="103" t="s">
        <v>185</v>
      </c>
      <c r="D43" s="103" t="s">
        <v>185</v>
      </c>
      <c r="E43" s="55" t="s">
        <v>99</v>
      </c>
      <c r="F43" s="56">
        <v>88</v>
      </c>
      <c r="G43" s="116"/>
      <c r="H43" s="56">
        <f t="shared" si="6"/>
        <v>0</v>
      </c>
    </row>
    <row r="44" spans="1:12" ht="12.95" customHeight="1">
      <c r="A44" s="58"/>
      <c r="B44" s="59"/>
      <c r="C44" s="115"/>
      <c r="D44" s="115"/>
      <c r="E44" s="91"/>
      <c r="F44" s="92"/>
      <c r="G44" s="257"/>
      <c r="H44" s="92"/>
    </row>
    <row r="45" spans="1:12" ht="12.95" customHeight="1">
      <c r="A45" s="42">
        <f>A39+1</f>
        <v>35</v>
      </c>
      <c r="B45" s="37">
        <f>B39+5</f>
        <v>330</v>
      </c>
      <c r="C45" s="102" t="s">
        <v>186</v>
      </c>
      <c r="D45" s="102" t="s">
        <v>187</v>
      </c>
      <c r="E45" s="55"/>
      <c r="F45" s="56"/>
      <c r="G45" s="116"/>
      <c r="H45" s="56"/>
    </row>
    <row r="46" spans="1:12" ht="25.5">
      <c r="A46" s="42"/>
      <c r="B46" s="49"/>
      <c r="C46" s="103" t="s">
        <v>188</v>
      </c>
      <c r="D46" s="103" t="s">
        <v>189</v>
      </c>
      <c r="E46" s="55"/>
      <c r="F46" s="56"/>
      <c r="G46" s="116"/>
      <c r="H46" s="56"/>
    </row>
    <row r="47" spans="1:12">
      <c r="A47" s="42"/>
      <c r="B47" s="49"/>
      <c r="C47" s="103" t="s">
        <v>182</v>
      </c>
      <c r="D47" s="103" t="s">
        <v>183</v>
      </c>
      <c r="E47" s="114"/>
      <c r="F47" s="262"/>
      <c r="G47" s="116"/>
      <c r="H47" s="56"/>
    </row>
    <row r="48" spans="1:12" ht="12.95" customHeight="1">
      <c r="A48" s="42"/>
      <c r="B48" s="49"/>
      <c r="C48" s="103" t="s">
        <v>190</v>
      </c>
      <c r="D48" s="103" t="s">
        <v>190</v>
      </c>
      <c r="E48" s="55" t="s">
        <v>99</v>
      </c>
      <c r="F48" s="56">
        <v>101</v>
      </c>
      <c r="G48" s="116"/>
      <c r="H48" s="56">
        <f>F48*G48</f>
        <v>0</v>
      </c>
    </row>
    <row r="49" spans="1:8" ht="12.95" customHeight="1">
      <c r="A49" s="58"/>
      <c r="B49" s="119"/>
      <c r="C49" s="115"/>
      <c r="D49" s="115"/>
      <c r="E49" s="91"/>
      <c r="F49" s="92"/>
      <c r="G49" s="257"/>
      <c r="H49" s="92"/>
    </row>
    <row r="50" spans="1:8" ht="12.95" customHeight="1">
      <c r="A50" s="42">
        <f>A45+1</f>
        <v>36</v>
      </c>
      <c r="B50" s="37">
        <f>B45+5</f>
        <v>335</v>
      </c>
      <c r="C50" s="102" t="s">
        <v>191</v>
      </c>
      <c r="D50" s="102" t="s">
        <v>192</v>
      </c>
      <c r="E50" s="55"/>
      <c r="F50" s="56"/>
      <c r="G50" s="116"/>
      <c r="H50" s="56"/>
    </row>
    <row r="51" spans="1:8" ht="63.75">
      <c r="A51" s="22"/>
      <c r="B51" s="49"/>
      <c r="C51" s="103" t="s">
        <v>193</v>
      </c>
      <c r="D51" s="103" t="s">
        <v>194</v>
      </c>
      <c r="E51" s="55"/>
      <c r="F51" s="56"/>
      <c r="G51" s="116"/>
      <c r="H51" s="56"/>
    </row>
    <row r="52" spans="1:8" ht="76.5">
      <c r="A52" s="22"/>
      <c r="B52" s="79"/>
      <c r="C52" s="103" t="s">
        <v>195</v>
      </c>
      <c r="D52" s="103" t="s">
        <v>196</v>
      </c>
      <c r="E52" s="55"/>
      <c r="F52" s="56"/>
      <c r="G52" s="116"/>
      <c r="H52" s="56"/>
    </row>
    <row r="53" spans="1:8" ht="63.75">
      <c r="A53" s="22"/>
      <c r="B53" s="79"/>
      <c r="C53" s="103" t="s">
        <v>197</v>
      </c>
      <c r="D53" s="103" t="s">
        <v>198</v>
      </c>
      <c r="E53" s="55"/>
      <c r="F53" s="56"/>
      <c r="G53" s="116"/>
      <c r="H53" s="56"/>
    </row>
    <row r="54" spans="1:8" ht="28.9" customHeight="1">
      <c r="A54" s="22"/>
      <c r="B54" s="79"/>
      <c r="C54" s="103" t="s">
        <v>199</v>
      </c>
      <c r="D54" s="103" t="s">
        <v>200</v>
      </c>
      <c r="E54" s="55"/>
      <c r="F54" s="56"/>
      <c r="G54" s="116"/>
      <c r="H54" s="56"/>
    </row>
    <row r="55" spans="1:8" ht="16.149999999999999" customHeight="1">
      <c r="A55" s="42">
        <f>A50+1</f>
        <v>37</v>
      </c>
      <c r="B55" s="43" t="s">
        <v>84</v>
      </c>
      <c r="C55" s="103" t="s">
        <v>185</v>
      </c>
      <c r="D55" s="103" t="s">
        <v>185</v>
      </c>
      <c r="E55" s="55" t="s">
        <v>68</v>
      </c>
      <c r="F55" s="56">
        <v>471.9</v>
      </c>
      <c r="G55" s="116"/>
      <c r="H55" s="56">
        <f t="shared" ref="H55:H60" si="7">F55*G55</f>
        <v>0</v>
      </c>
    </row>
    <row r="56" spans="1:8" ht="16.149999999999999" customHeight="1">
      <c r="A56" s="42">
        <f t="shared" ref="A56:A60" si="8">+A55+1</f>
        <v>38</v>
      </c>
      <c r="B56" s="43" t="s">
        <v>86</v>
      </c>
      <c r="C56" s="103" t="s">
        <v>201</v>
      </c>
      <c r="D56" s="103" t="s">
        <v>201</v>
      </c>
      <c r="E56" s="55" t="s">
        <v>68</v>
      </c>
      <c r="F56" s="56">
        <v>1264.3</v>
      </c>
      <c r="G56" s="116"/>
      <c r="H56" s="56">
        <f t="shared" si="7"/>
        <v>0</v>
      </c>
    </row>
    <row r="57" spans="1:8" ht="16.149999999999999" customHeight="1">
      <c r="A57" s="42">
        <f t="shared" si="8"/>
        <v>39</v>
      </c>
      <c r="B57" s="43" t="s">
        <v>88</v>
      </c>
      <c r="C57" s="103" t="s">
        <v>202</v>
      </c>
      <c r="D57" s="103" t="s">
        <v>202</v>
      </c>
      <c r="E57" s="55" t="s">
        <v>68</v>
      </c>
      <c r="F57" s="56">
        <v>10</v>
      </c>
      <c r="G57" s="116"/>
      <c r="H57" s="56">
        <f t="shared" si="7"/>
        <v>0</v>
      </c>
    </row>
    <row r="58" spans="1:8" ht="16.149999999999999" customHeight="1">
      <c r="A58" s="42">
        <f t="shared" si="8"/>
        <v>40</v>
      </c>
      <c r="B58" s="43" t="s">
        <v>90</v>
      </c>
      <c r="C58" s="103" t="s">
        <v>203</v>
      </c>
      <c r="D58" s="103" t="s">
        <v>203</v>
      </c>
      <c r="E58" s="55" t="s">
        <v>68</v>
      </c>
      <c r="F58" s="56">
        <v>20</v>
      </c>
      <c r="G58" s="116"/>
      <c r="H58" s="56">
        <f t="shared" si="7"/>
        <v>0</v>
      </c>
    </row>
    <row r="59" spans="1:8" ht="16.149999999999999" customHeight="1">
      <c r="A59" s="42">
        <f t="shared" si="8"/>
        <v>41</v>
      </c>
      <c r="B59" s="43" t="s">
        <v>168</v>
      </c>
      <c r="C59" s="103" t="s">
        <v>91</v>
      </c>
      <c r="D59" s="103" t="s">
        <v>91</v>
      </c>
      <c r="E59" s="55" t="s">
        <v>68</v>
      </c>
      <c r="F59" s="56">
        <v>40</v>
      </c>
      <c r="G59" s="116"/>
      <c r="H59" s="56">
        <f t="shared" si="7"/>
        <v>0</v>
      </c>
    </row>
    <row r="60" spans="1:8" ht="12.6" customHeight="1">
      <c r="A60" s="42">
        <f t="shared" si="8"/>
        <v>42</v>
      </c>
      <c r="B60" s="43" t="s">
        <v>204</v>
      </c>
      <c r="C60" s="103" t="s">
        <v>205</v>
      </c>
      <c r="D60" s="103" t="s">
        <v>205</v>
      </c>
      <c r="E60" s="55" t="s">
        <v>68</v>
      </c>
      <c r="F60" s="56">
        <v>96</v>
      </c>
      <c r="G60" s="116"/>
      <c r="H60" s="56">
        <f t="shared" si="7"/>
        <v>0</v>
      </c>
    </row>
    <row r="61" spans="1:8" ht="12.6" customHeight="1">
      <c r="A61" s="58"/>
      <c r="B61" s="120"/>
      <c r="C61" s="115"/>
      <c r="D61" s="115"/>
      <c r="E61" s="91"/>
      <c r="F61" s="92"/>
      <c r="G61" s="257"/>
      <c r="H61" s="92"/>
    </row>
    <row r="62" spans="1:8" ht="12.95" customHeight="1">
      <c r="A62" s="42">
        <f>+A60+1</f>
        <v>43</v>
      </c>
      <c r="B62" s="37">
        <f>B50+5</f>
        <v>340</v>
      </c>
      <c r="C62" s="102" t="s">
        <v>206</v>
      </c>
      <c r="D62" s="102" t="s">
        <v>207</v>
      </c>
      <c r="E62" s="55"/>
      <c r="F62" s="56"/>
      <c r="G62" s="116"/>
      <c r="H62" s="56"/>
    </row>
    <row r="63" spans="1:8" ht="51">
      <c r="A63" s="22"/>
      <c r="B63" s="49"/>
      <c r="C63" s="103" t="s">
        <v>208</v>
      </c>
      <c r="D63" s="103" t="s">
        <v>209</v>
      </c>
      <c r="E63" s="55"/>
      <c r="F63" s="56"/>
      <c r="G63" s="116"/>
      <c r="H63" s="56"/>
    </row>
    <row r="64" spans="1:8" ht="12.95" customHeight="1">
      <c r="A64" s="22"/>
      <c r="B64" s="49"/>
      <c r="C64" s="103" t="s">
        <v>210</v>
      </c>
      <c r="D64" s="103" t="s">
        <v>211</v>
      </c>
      <c r="E64" s="55" t="s">
        <v>212</v>
      </c>
      <c r="F64" s="56">
        <v>1</v>
      </c>
      <c r="G64" s="116"/>
      <c r="H64" s="56">
        <f>F64*G64</f>
        <v>0</v>
      </c>
    </row>
    <row r="65" spans="1:12" ht="12.95" customHeight="1">
      <c r="A65" s="58"/>
      <c r="B65" s="119"/>
      <c r="C65" s="115"/>
      <c r="D65" s="115"/>
      <c r="E65" s="91"/>
      <c r="F65" s="92"/>
      <c r="G65" s="257"/>
      <c r="H65" s="257"/>
    </row>
    <row r="66" spans="1:12" ht="12.95" customHeight="1">
      <c r="A66" s="42">
        <f>A62+1</f>
        <v>44</v>
      </c>
      <c r="B66" s="49">
        <f>B62+5</f>
        <v>345</v>
      </c>
      <c r="C66" s="102" t="s">
        <v>213</v>
      </c>
      <c r="D66" s="102" t="s">
        <v>214</v>
      </c>
      <c r="E66" s="55"/>
      <c r="F66" s="56"/>
      <c r="G66" s="116"/>
      <c r="H66" s="56"/>
    </row>
    <row r="67" spans="1:12" ht="63.75">
      <c r="A67" s="22"/>
      <c r="B67" s="112"/>
      <c r="C67" s="103" t="s">
        <v>215</v>
      </c>
      <c r="D67" s="103" t="s">
        <v>216</v>
      </c>
      <c r="E67" s="55"/>
      <c r="F67" s="56"/>
      <c r="G67" s="116"/>
      <c r="H67" s="56"/>
    </row>
    <row r="68" spans="1:12">
      <c r="A68" s="22"/>
      <c r="B68" s="49"/>
      <c r="C68" s="103" t="s">
        <v>217</v>
      </c>
      <c r="D68" s="103" t="s">
        <v>218</v>
      </c>
      <c r="E68" s="55" t="s">
        <v>99</v>
      </c>
      <c r="F68" s="56">
        <v>25</v>
      </c>
      <c r="G68" s="116"/>
      <c r="H68" s="56">
        <f>F68*G68</f>
        <v>0</v>
      </c>
    </row>
    <row r="69" spans="1:12" ht="12.95" customHeight="1">
      <c r="A69" s="62"/>
      <c r="B69" s="119"/>
      <c r="C69" s="115"/>
      <c r="D69" s="115"/>
      <c r="E69" s="91"/>
      <c r="F69" s="92"/>
      <c r="G69" s="257"/>
      <c r="H69" s="92"/>
    </row>
    <row r="70" spans="1:12" ht="12.95" customHeight="1">
      <c r="A70" s="42"/>
      <c r="B70" s="49">
        <f>B66+5</f>
        <v>350</v>
      </c>
      <c r="C70" s="102" t="s">
        <v>219</v>
      </c>
      <c r="D70" s="102" t="s">
        <v>220</v>
      </c>
      <c r="E70" s="55"/>
      <c r="F70" s="56"/>
      <c r="G70" s="116"/>
      <c r="H70" s="56"/>
      <c r="L70" s="121"/>
    </row>
    <row r="71" spans="1:12" ht="89.25">
      <c r="A71" s="22"/>
      <c r="B71" s="79"/>
      <c r="C71" s="103" t="s">
        <v>221</v>
      </c>
      <c r="D71" s="103" t="s">
        <v>222</v>
      </c>
      <c r="E71" s="122"/>
      <c r="F71" s="123"/>
      <c r="G71" s="263"/>
      <c r="H71" s="123"/>
    </row>
    <row r="72" spans="1:12" ht="25.5">
      <c r="A72" s="22"/>
      <c r="B72" s="79"/>
      <c r="C72" s="103" t="s">
        <v>223</v>
      </c>
      <c r="D72" s="103" t="s">
        <v>224</v>
      </c>
      <c r="E72" s="55"/>
      <c r="F72" s="56"/>
      <c r="G72" s="116"/>
      <c r="H72" s="56"/>
    </row>
    <row r="73" spans="1:12" ht="12.95" customHeight="1">
      <c r="A73" s="22">
        <f>+A66+1</f>
        <v>45</v>
      </c>
      <c r="B73" s="43" t="s">
        <v>84</v>
      </c>
      <c r="C73" s="103" t="s">
        <v>225</v>
      </c>
      <c r="D73" s="103"/>
      <c r="E73" s="55" t="s">
        <v>99</v>
      </c>
      <c r="F73" s="56">
        <v>7</v>
      </c>
      <c r="G73" s="116"/>
      <c r="H73" s="56">
        <f t="shared" ref="H73:H75" si="9">F73*G73</f>
        <v>0</v>
      </c>
    </row>
    <row r="74" spans="1:12" ht="12.95" customHeight="1">
      <c r="A74" s="42">
        <f t="shared" ref="A74:A75" si="10">+A73+1</f>
        <v>46</v>
      </c>
      <c r="B74" s="43" t="s">
        <v>86</v>
      </c>
      <c r="C74" s="103" t="s">
        <v>226</v>
      </c>
      <c r="D74" s="103"/>
      <c r="E74" s="55" t="s">
        <v>99</v>
      </c>
      <c r="F74" s="56">
        <v>86</v>
      </c>
      <c r="G74" s="116"/>
      <c r="H74" s="56">
        <f t="shared" si="9"/>
        <v>0</v>
      </c>
    </row>
    <row r="75" spans="1:12" ht="12.95" customHeight="1">
      <c r="A75" s="42">
        <f t="shared" si="10"/>
        <v>47</v>
      </c>
      <c r="B75" s="43" t="s">
        <v>88</v>
      </c>
      <c r="C75" s="103" t="s">
        <v>227</v>
      </c>
      <c r="D75" s="103"/>
      <c r="E75" s="55" t="s">
        <v>99</v>
      </c>
      <c r="F75" s="56">
        <v>3</v>
      </c>
      <c r="G75" s="116"/>
      <c r="H75" s="56">
        <f t="shared" si="9"/>
        <v>0</v>
      </c>
    </row>
    <row r="76" spans="1:12" ht="12.95" customHeight="1">
      <c r="A76" s="62"/>
      <c r="B76" s="120"/>
      <c r="C76" s="115"/>
      <c r="D76" s="115"/>
      <c r="E76" s="91"/>
      <c r="F76" s="92"/>
      <c r="G76" s="257"/>
      <c r="H76" s="92"/>
    </row>
    <row r="77" spans="1:12">
      <c r="A77" s="42">
        <f>+A75+1</f>
        <v>48</v>
      </c>
      <c r="B77" s="49">
        <f>B70+5</f>
        <v>355</v>
      </c>
      <c r="C77" s="102" t="s">
        <v>228</v>
      </c>
      <c r="D77" s="102" t="s">
        <v>229</v>
      </c>
      <c r="E77" s="55"/>
      <c r="F77" s="56"/>
      <c r="G77" s="116"/>
      <c r="H77" s="56"/>
      <c r="L77" s="103"/>
    </row>
    <row r="78" spans="1:12" ht="38.25">
      <c r="A78" s="22"/>
      <c r="B78" s="79"/>
      <c r="C78" s="103" t="s">
        <v>230</v>
      </c>
      <c r="D78" s="103" t="s">
        <v>231</v>
      </c>
      <c r="E78" s="55"/>
      <c r="F78" s="56"/>
      <c r="G78" s="116"/>
      <c r="H78" s="56"/>
    </row>
    <row r="79" spans="1:12" ht="12.95" customHeight="1">
      <c r="A79" s="22"/>
      <c r="B79" s="79"/>
      <c r="C79" s="103" t="s">
        <v>232</v>
      </c>
      <c r="D79" s="103" t="s">
        <v>233</v>
      </c>
      <c r="E79" s="55" t="s">
        <v>99</v>
      </c>
      <c r="F79" s="56">
        <v>96</v>
      </c>
      <c r="G79" s="116"/>
      <c r="H79" s="56">
        <f>F79*G79</f>
        <v>0</v>
      </c>
    </row>
    <row r="80" spans="1:12">
      <c r="A80" s="62"/>
      <c r="B80" s="120"/>
      <c r="C80" s="124"/>
      <c r="D80" s="124"/>
      <c r="E80" s="91"/>
      <c r="F80" s="92"/>
      <c r="G80" s="257"/>
      <c r="H80" s="92"/>
    </row>
    <row r="81" spans="1:13" ht="25.5">
      <c r="A81" s="42">
        <f>A77+1</f>
        <v>49</v>
      </c>
      <c r="B81" s="37">
        <f>B77+5</f>
        <v>360</v>
      </c>
      <c r="C81" s="102" t="s">
        <v>234</v>
      </c>
      <c r="D81" s="102" t="s">
        <v>235</v>
      </c>
      <c r="E81" s="55"/>
      <c r="F81" s="56"/>
      <c r="G81" s="116"/>
      <c r="H81" s="56"/>
    </row>
    <row r="82" spans="1:13" ht="114.75">
      <c r="A82" s="22"/>
      <c r="B82" s="49"/>
      <c r="C82" s="103" t="s">
        <v>236</v>
      </c>
      <c r="D82" s="103" t="s">
        <v>237</v>
      </c>
      <c r="E82" s="55"/>
      <c r="F82" s="56"/>
      <c r="G82" s="116"/>
      <c r="H82" s="56"/>
    </row>
    <row r="83" spans="1:13" ht="25.5">
      <c r="A83" s="22"/>
      <c r="B83" s="49"/>
      <c r="C83" s="103" t="s">
        <v>238</v>
      </c>
      <c r="D83" s="103" t="s">
        <v>239</v>
      </c>
      <c r="E83" s="55" t="s">
        <v>99</v>
      </c>
      <c r="F83" s="56">
        <v>3</v>
      </c>
      <c r="G83" s="116"/>
      <c r="H83" s="56">
        <f>F83*G83</f>
        <v>0</v>
      </c>
    </row>
    <row r="84" spans="1:13" ht="12.95" customHeight="1">
      <c r="A84" s="22"/>
      <c r="B84" s="49"/>
      <c r="C84" s="103"/>
      <c r="D84" s="103"/>
      <c r="E84" s="55"/>
      <c r="F84" s="56"/>
      <c r="G84" s="116"/>
      <c r="H84" s="56"/>
    </row>
    <row r="85" spans="1:13" ht="25.5">
      <c r="A85" s="36">
        <f>A81+1</f>
        <v>50</v>
      </c>
      <c r="B85" s="37">
        <f>B81+5</f>
        <v>365</v>
      </c>
      <c r="C85" s="70" t="s">
        <v>240</v>
      </c>
      <c r="D85" s="70" t="s">
        <v>241</v>
      </c>
      <c r="E85" s="66"/>
      <c r="F85" s="84"/>
      <c r="G85" s="264"/>
      <c r="H85" s="84"/>
    </row>
    <row r="86" spans="1:13" ht="114.75">
      <c r="A86" s="22"/>
      <c r="B86" s="49"/>
      <c r="C86" s="103" t="s">
        <v>242</v>
      </c>
      <c r="D86" s="103" t="s">
        <v>243</v>
      </c>
      <c r="E86" s="55"/>
      <c r="F86" s="56"/>
      <c r="G86" s="116"/>
      <c r="H86" s="56"/>
      <c r="L86" s="126"/>
      <c r="M86" s="127"/>
    </row>
    <row r="87" spans="1:13" ht="25.5">
      <c r="A87" s="22"/>
      <c r="B87" s="49"/>
      <c r="C87" s="103" t="s">
        <v>238</v>
      </c>
      <c r="D87" s="103" t="s">
        <v>239</v>
      </c>
      <c r="E87" s="55" t="s">
        <v>99</v>
      </c>
      <c r="F87" s="56">
        <v>3</v>
      </c>
      <c r="G87" s="116"/>
      <c r="H87" s="56">
        <f>F87*G87</f>
        <v>0</v>
      </c>
    </row>
    <row r="88" spans="1:13" ht="12.95" customHeight="1">
      <c r="A88" s="58"/>
      <c r="B88" s="119"/>
      <c r="C88" s="115"/>
      <c r="D88" s="115"/>
      <c r="E88" s="91"/>
      <c r="F88" s="92"/>
      <c r="G88" s="257"/>
      <c r="H88" s="257"/>
    </row>
    <row r="89" spans="1:13" ht="12.95" customHeight="1">
      <c r="A89" s="42">
        <f>A85+1</f>
        <v>51</v>
      </c>
      <c r="B89" s="37">
        <f>B85+5</f>
        <v>370</v>
      </c>
      <c r="C89" s="102" t="s">
        <v>244</v>
      </c>
      <c r="D89" s="102" t="s">
        <v>245</v>
      </c>
      <c r="E89" s="55"/>
      <c r="F89" s="56"/>
      <c r="G89" s="116"/>
      <c r="H89" s="56"/>
    </row>
    <row r="90" spans="1:13" ht="102">
      <c r="A90" s="22"/>
      <c r="B90" s="49"/>
      <c r="C90" s="103" t="s">
        <v>246</v>
      </c>
      <c r="D90" s="128" t="s">
        <v>247</v>
      </c>
      <c r="E90" s="55"/>
      <c r="F90" s="56"/>
      <c r="G90" s="116"/>
      <c r="H90" s="56"/>
    </row>
    <row r="91" spans="1:13" ht="25.5">
      <c r="A91" s="22"/>
      <c r="B91" s="49"/>
      <c r="C91" s="103" t="s">
        <v>248</v>
      </c>
      <c r="D91" s="103" t="s">
        <v>249</v>
      </c>
      <c r="E91" s="55"/>
      <c r="F91" s="56"/>
      <c r="G91" s="116"/>
      <c r="H91" s="56"/>
    </row>
    <row r="92" spans="1:13" ht="12.95" customHeight="1">
      <c r="A92" s="22"/>
      <c r="B92" s="49"/>
      <c r="C92" s="103" t="s">
        <v>250</v>
      </c>
      <c r="D92" s="103" t="s">
        <v>251</v>
      </c>
      <c r="E92" s="55" t="s">
        <v>68</v>
      </c>
      <c r="F92" s="56">
        <v>5058.7</v>
      </c>
      <c r="G92" s="116"/>
      <c r="H92" s="56">
        <f>F92*G92</f>
        <v>0</v>
      </c>
    </row>
    <row r="93" spans="1:13" ht="12.95" customHeight="1">
      <c r="A93" s="58"/>
      <c r="B93" s="119"/>
      <c r="C93" s="115"/>
      <c r="D93" s="115"/>
      <c r="E93" s="91"/>
      <c r="F93" s="92"/>
      <c r="G93" s="257"/>
      <c r="H93" s="257"/>
    </row>
    <row r="94" spans="1:13" ht="12.95" customHeight="1">
      <c r="A94" s="42">
        <f>A89+1</f>
        <v>52</v>
      </c>
      <c r="B94" s="49">
        <f>B89+5</f>
        <v>375</v>
      </c>
      <c r="C94" s="102" t="s">
        <v>252</v>
      </c>
      <c r="D94" s="102" t="s">
        <v>253</v>
      </c>
      <c r="E94" s="55"/>
      <c r="F94" s="56"/>
      <c r="G94" s="116"/>
      <c r="H94" s="56"/>
    </row>
    <row r="95" spans="1:13" ht="51">
      <c r="A95" s="22"/>
      <c r="B95" s="49"/>
      <c r="C95" s="103" t="s">
        <v>254</v>
      </c>
      <c r="D95" s="103" t="s">
        <v>255</v>
      </c>
      <c r="E95" s="55"/>
      <c r="F95" s="56"/>
      <c r="G95" s="116"/>
      <c r="H95" s="56"/>
    </row>
    <row r="96" spans="1:13" ht="12.95" customHeight="1">
      <c r="A96" s="22"/>
      <c r="B96" s="49"/>
      <c r="C96" s="103" t="s">
        <v>256</v>
      </c>
      <c r="D96" s="103" t="s">
        <v>257</v>
      </c>
      <c r="E96" s="55" t="s">
        <v>212</v>
      </c>
      <c r="F96" s="56">
        <v>1</v>
      </c>
      <c r="G96" s="116"/>
      <c r="H96" s="56">
        <f>F96*G96</f>
        <v>0</v>
      </c>
    </row>
    <row r="97" spans="1:8" ht="12.95" customHeight="1">
      <c r="A97" s="62"/>
      <c r="B97" s="120"/>
      <c r="C97" s="16"/>
      <c r="D97" s="16"/>
      <c r="E97" s="62"/>
      <c r="F97" s="265"/>
      <c r="G97" s="155"/>
      <c r="H97" s="265"/>
    </row>
    <row r="98" spans="1:8" ht="12.95" customHeight="1"/>
    <row r="99" spans="1:8" s="220" customFormat="1" ht="21.75" customHeight="1">
      <c r="A99" s="289" t="s">
        <v>76</v>
      </c>
      <c r="B99" s="290"/>
      <c r="C99" s="280" t="str">
        <f>C3</f>
        <v>VODOVODNA MREŽA / WATER SUPPLY</v>
      </c>
      <c r="D99" s="280"/>
      <c r="E99" s="280"/>
      <c r="F99" s="280"/>
      <c r="G99" s="291" t="s">
        <v>382</v>
      </c>
      <c r="H99" s="130">
        <f>SUM(H6:H96)</f>
        <v>0</v>
      </c>
    </row>
  </sheetData>
  <sheetProtection password="CC39" sheet="1" objects="1" scenarios="1"/>
  <mergeCells count="5">
    <mergeCell ref="C99:F99"/>
    <mergeCell ref="A1:B1"/>
    <mergeCell ref="C1:H1"/>
    <mergeCell ref="C3:F3"/>
    <mergeCell ref="C5:D5"/>
  </mergeCells>
  <printOptions horizontalCentered="1"/>
  <pageMargins left="0.39374999999999999" right="0.39374999999999999" top="0.78749999999999998" bottom="0.59027777777777779" header="0.51180555555555551" footer="0.39374999999999999"/>
  <pageSetup paperSize="9" firstPageNumber="0" orientation="landscape" horizontalDpi="300" verticalDpi="300" r:id="rId1"/>
  <headerFooter alignWithMargins="0">
    <oddFooter>&amp;L&amp;"Arial Narrow,Обичан"&amp;8&amp;F / &amp;A&amp;R&amp;"Arial Narrow,Обичан"&amp;8&amp;P / &amp;N</oddFooter>
  </headerFooter>
</worksheet>
</file>

<file path=xl/worksheets/sheet5.xml><?xml version="1.0" encoding="utf-8"?>
<worksheet xmlns="http://schemas.openxmlformats.org/spreadsheetml/2006/main" xmlns:r="http://schemas.openxmlformats.org/officeDocument/2006/relationships">
  <dimension ref="A1:K237"/>
  <sheetViews>
    <sheetView topLeftCell="A64" zoomScaleNormal="100" workbookViewId="0">
      <selection activeCell="H77" sqref="H77"/>
    </sheetView>
  </sheetViews>
  <sheetFormatPr defaultColWidth="11.5703125" defaultRowHeight="12.75"/>
  <cols>
    <col min="1" max="1" width="5.7109375" style="1" customWidth="1"/>
    <col min="2" max="2" width="7.7109375" style="109" customWidth="1"/>
    <col min="3" max="3" width="40.5703125" style="131" customWidth="1"/>
    <col min="4" max="4" width="39.5703125" style="131" customWidth="1"/>
    <col min="5" max="5" width="5.28515625" style="1" customWidth="1"/>
    <col min="6" max="6" width="11.7109375" style="1" customWidth="1"/>
    <col min="7" max="7" width="12.7109375" style="48" customWidth="1"/>
    <col min="8" max="8" width="17.7109375" style="1" customWidth="1"/>
    <col min="9" max="10" width="11.5703125" style="1"/>
    <col min="11" max="11" width="34.85546875" style="1" customWidth="1"/>
    <col min="12" max="16384" width="11.5703125" style="1"/>
  </cols>
  <sheetData>
    <row r="1" spans="1:11" ht="36.75" customHeight="1">
      <c r="A1" s="272" t="s">
        <v>0</v>
      </c>
      <c r="B1" s="272"/>
      <c r="C1" s="273" t="s">
        <v>1</v>
      </c>
      <c r="D1" s="273"/>
      <c r="E1" s="273"/>
      <c r="F1" s="273"/>
      <c r="G1" s="273"/>
      <c r="H1" s="273"/>
      <c r="I1" s="3"/>
    </row>
    <row r="2" spans="1:11">
      <c r="A2" s="132"/>
      <c r="B2" s="24"/>
      <c r="C2" s="25"/>
      <c r="D2" s="25"/>
      <c r="E2" s="74"/>
      <c r="F2" s="133"/>
      <c r="G2" s="81"/>
      <c r="H2" s="31"/>
    </row>
    <row r="3" spans="1:11" ht="12.75" customHeight="1">
      <c r="A3" s="14"/>
      <c r="B3" s="28">
        <v>400</v>
      </c>
      <c r="C3" s="281" t="s">
        <v>258</v>
      </c>
      <c r="D3" s="281"/>
      <c r="E3" s="281"/>
      <c r="F3" s="281"/>
      <c r="G3" s="1"/>
    </row>
    <row r="4" spans="1:11" ht="7.5" customHeight="1">
      <c r="A4" s="14"/>
      <c r="B4" s="28"/>
      <c r="C4" s="29"/>
      <c r="D4" s="29"/>
      <c r="E4" s="30"/>
      <c r="F4" s="30"/>
      <c r="G4" s="1"/>
    </row>
    <row r="5" spans="1:11" ht="12.75" customHeight="1">
      <c r="A5" s="14"/>
      <c r="B5" s="28"/>
      <c r="C5" s="29" t="s">
        <v>259</v>
      </c>
      <c r="D5" s="29" t="s">
        <v>260</v>
      </c>
      <c r="E5" s="30"/>
      <c r="F5" s="30"/>
      <c r="G5" s="1"/>
    </row>
    <row r="6" spans="1:11" s="48" customFormat="1" ht="165.75">
      <c r="A6" s="134"/>
      <c r="B6" s="135"/>
      <c r="C6" s="136" t="s">
        <v>261</v>
      </c>
      <c r="D6" s="136" t="s">
        <v>262</v>
      </c>
      <c r="E6" s="137"/>
      <c r="F6" s="138"/>
      <c r="G6" s="139"/>
      <c r="H6" s="140"/>
      <c r="K6" s="141"/>
    </row>
    <row r="7" spans="1:11" s="48" customFormat="1">
      <c r="A7" s="72"/>
      <c r="B7" s="142"/>
      <c r="C7" s="87"/>
      <c r="D7" s="87"/>
      <c r="E7" s="143"/>
      <c r="F7" s="143"/>
      <c r="G7" s="81"/>
      <c r="H7" s="81"/>
      <c r="K7" s="141"/>
    </row>
    <row r="8" spans="1:11" ht="21" customHeight="1">
      <c r="A8" s="32" t="s">
        <v>20</v>
      </c>
      <c r="B8" s="33" t="s">
        <v>21</v>
      </c>
      <c r="C8" s="278" t="s">
        <v>22</v>
      </c>
      <c r="D8" s="278"/>
      <c r="E8" s="34" t="s">
        <v>23</v>
      </c>
      <c r="F8" s="256" t="s">
        <v>383</v>
      </c>
      <c r="G8" s="287" t="s">
        <v>384</v>
      </c>
      <c r="H8" s="287" t="s">
        <v>385</v>
      </c>
      <c r="I8" s="111"/>
    </row>
    <row r="9" spans="1:11" s="48" customFormat="1" ht="13.15" customHeight="1">
      <c r="A9" s="144">
        <f>'30-300-Vodovod'!$A$94+1</f>
        <v>53</v>
      </c>
      <c r="B9" s="145">
        <f>B3+5</f>
        <v>405</v>
      </c>
      <c r="C9" s="83" t="s">
        <v>263</v>
      </c>
      <c r="D9" s="83" t="s">
        <v>264</v>
      </c>
      <c r="E9" s="66"/>
      <c r="F9" s="84"/>
      <c r="G9" s="85"/>
      <c r="H9" s="84"/>
    </row>
    <row r="10" spans="1:11" s="48" customFormat="1" ht="38.25">
      <c r="A10" s="52"/>
      <c r="B10" s="53"/>
      <c r="C10" s="86" t="s">
        <v>265</v>
      </c>
      <c r="D10" s="86" t="s">
        <v>266</v>
      </c>
      <c r="E10" s="55"/>
      <c r="F10" s="56"/>
      <c r="G10" s="113"/>
      <c r="H10" s="56"/>
    </row>
    <row r="11" spans="1:11" s="48" customFormat="1" ht="51">
      <c r="A11" s="52"/>
      <c r="B11" s="53"/>
      <c r="C11" s="146" t="s">
        <v>267</v>
      </c>
      <c r="D11" s="146" t="s">
        <v>268</v>
      </c>
      <c r="E11" s="55"/>
      <c r="F11" s="56"/>
      <c r="G11" s="113"/>
      <c r="H11" s="56"/>
    </row>
    <row r="12" spans="1:11" s="48" customFormat="1" ht="25.5">
      <c r="A12" s="52"/>
      <c r="B12" s="53"/>
      <c r="C12" s="146" t="s">
        <v>269</v>
      </c>
      <c r="D12" s="146" t="s">
        <v>270</v>
      </c>
      <c r="E12" s="55"/>
      <c r="F12" s="56"/>
      <c r="G12" s="113"/>
      <c r="H12" s="56"/>
    </row>
    <row r="13" spans="1:11" s="48" customFormat="1" ht="25.5">
      <c r="A13" s="52"/>
      <c r="B13" s="53"/>
      <c r="C13" s="146" t="s">
        <v>271</v>
      </c>
      <c r="D13" s="146" t="s">
        <v>272</v>
      </c>
      <c r="E13" s="55"/>
      <c r="F13" s="56"/>
      <c r="G13" s="113"/>
      <c r="H13" s="56"/>
    </row>
    <row r="14" spans="1:11" s="48" customFormat="1">
      <c r="A14" s="52"/>
      <c r="B14" s="53"/>
      <c r="C14" s="89" t="s">
        <v>273</v>
      </c>
      <c r="D14" s="89" t="s">
        <v>274</v>
      </c>
      <c r="E14" s="55" t="s">
        <v>275</v>
      </c>
      <c r="F14" s="98">
        <v>101</v>
      </c>
      <c r="G14" s="57"/>
      <c r="H14" s="56">
        <f>F14*G14</f>
        <v>0</v>
      </c>
    </row>
    <row r="15" spans="1:11" s="48" customFormat="1">
      <c r="A15" s="58"/>
      <c r="B15" s="59"/>
      <c r="C15" s="90"/>
      <c r="D15" s="90"/>
      <c r="E15" s="91"/>
      <c r="F15" s="129"/>
      <c r="G15" s="147"/>
      <c r="H15" s="92"/>
    </row>
    <row r="16" spans="1:11" s="48" customFormat="1" ht="13.15" customHeight="1">
      <c r="A16" s="52">
        <f>A9+1</f>
        <v>54</v>
      </c>
      <c r="B16" s="28">
        <f>B9+5</f>
        <v>410</v>
      </c>
      <c r="C16" s="82" t="s">
        <v>276</v>
      </c>
      <c r="D16" s="82" t="s">
        <v>277</v>
      </c>
      <c r="E16" s="55"/>
      <c r="F16" s="56"/>
      <c r="G16" s="57"/>
      <c r="H16" s="56"/>
    </row>
    <row r="17" spans="1:8" s="48" customFormat="1" ht="127.5">
      <c r="A17" s="52"/>
      <c r="B17" s="53"/>
      <c r="C17" s="86" t="s">
        <v>278</v>
      </c>
      <c r="D17" s="86" t="s">
        <v>279</v>
      </c>
      <c r="E17" s="55"/>
      <c r="F17" s="56"/>
      <c r="G17" s="57"/>
      <c r="H17" s="56"/>
    </row>
    <row r="18" spans="1:8" s="48" customFormat="1" ht="25.5">
      <c r="A18" s="52"/>
      <c r="B18" s="53"/>
      <c r="C18" s="86" t="s">
        <v>280</v>
      </c>
      <c r="D18" s="89" t="s">
        <v>281</v>
      </c>
      <c r="E18" s="55" t="s">
        <v>99</v>
      </c>
      <c r="F18" s="98">
        <v>101</v>
      </c>
      <c r="G18" s="57"/>
      <c r="H18" s="56">
        <f>F18*G18</f>
        <v>0</v>
      </c>
    </row>
    <row r="19" spans="1:8" s="48" customFormat="1" ht="13.15" customHeight="1">
      <c r="A19" s="58"/>
      <c r="B19" s="59"/>
      <c r="C19" s="90"/>
      <c r="D19" s="90"/>
      <c r="E19" s="91"/>
      <c r="F19" s="129"/>
      <c r="G19" s="147"/>
      <c r="H19" s="92"/>
    </row>
    <row r="20" spans="1:8" s="48" customFormat="1" ht="13.15" customHeight="1">
      <c r="A20" s="52">
        <f>A16+1</f>
        <v>55</v>
      </c>
      <c r="B20" s="145">
        <f>B16+5</f>
        <v>415</v>
      </c>
      <c r="C20" s="82" t="s">
        <v>282</v>
      </c>
      <c r="D20" s="82" t="s">
        <v>283</v>
      </c>
      <c r="E20" s="55"/>
      <c r="F20" s="98"/>
      <c r="G20" s="57"/>
      <c r="H20" s="56"/>
    </row>
    <row r="21" spans="1:8" s="48" customFormat="1" ht="178.5">
      <c r="A21" s="80"/>
      <c r="B21" s="148"/>
      <c r="C21" s="86" t="s">
        <v>284</v>
      </c>
      <c r="D21" s="86" t="s">
        <v>285</v>
      </c>
      <c r="E21" s="55"/>
      <c r="F21" s="98"/>
      <c r="G21" s="57"/>
      <c r="H21" s="56"/>
    </row>
    <row r="22" spans="1:8" s="48" customFormat="1" ht="25.5">
      <c r="A22" s="80"/>
      <c r="B22" s="148"/>
      <c r="C22" s="86" t="s">
        <v>280</v>
      </c>
      <c r="D22" s="89" t="s">
        <v>281</v>
      </c>
      <c r="E22" s="55" t="s">
        <v>99</v>
      </c>
      <c r="F22" s="98">
        <v>86</v>
      </c>
      <c r="G22" s="57"/>
      <c r="H22" s="56">
        <f>F22*G22</f>
        <v>0</v>
      </c>
    </row>
    <row r="23" spans="1:8" s="48" customFormat="1">
      <c r="A23" s="80"/>
      <c r="B23" s="148"/>
      <c r="C23" s="86"/>
      <c r="D23" s="89"/>
      <c r="E23" s="55"/>
      <c r="F23" s="98"/>
      <c r="G23" s="57"/>
      <c r="H23" s="56"/>
    </row>
    <row r="24" spans="1:8" s="48" customFormat="1">
      <c r="A24" s="144">
        <f>A20+1</f>
        <v>56</v>
      </c>
      <c r="B24" s="37">
        <f>B20+5</f>
        <v>420</v>
      </c>
      <c r="C24" s="83" t="s">
        <v>286</v>
      </c>
      <c r="D24" s="83" t="s">
        <v>287</v>
      </c>
      <c r="E24" s="66"/>
      <c r="F24" s="267"/>
      <c r="G24" s="125"/>
      <c r="H24" s="84"/>
    </row>
    <row r="25" spans="1:8" s="48" customFormat="1" ht="165.75">
      <c r="A25" s="80"/>
      <c r="B25" s="49"/>
      <c r="C25" s="86" t="s">
        <v>288</v>
      </c>
      <c r="D25" s="86" t="s">
        <v>289</v>
      </c>
      <c r="E25" s="55"/>
      <c r="F25" s="98"/>
      <c r="G25" s="57"/>
      <c r="H25" s="56"/>
    </row>
    <row r="26" spans="1:8" s="48" customFormat="1" ht="13.15" customHeight="1">
      <c r="A26" s="80"/>
      <c r="B26" s="49"/>
      <c r="C26" s="86" t="s">
        <v>280</v>
      </c>
      <c r="D26" s="89" t="s">
        <v>281</v>
      </c>
      <c r="E26" s="55" t="s">
        <v>99</v>
      </c>
      <c r="F26" s="98">
        <v>2</v>
      </c>
      <c r="G26" s="57"/>
      <c r="H26" s="56">
        <f>F26*G26</f>
        <v>0</v>
      </c>
    </row>
    <row r="27" spans="1:8" s="48" customFormat="1">
      <c r="A27" s="129"/>
      <c r="B27" s="119"/>
      <c r="C27" s="71"/>
      <c r="D27" s="90"/>
      <c r="E27" s="91"/>
      <c r="F27" s="101"/>
      <c r="G27" s="147"/>
      <c r="H27" s="92"/>
    </row>
    <row r="28" spans="1:8" s="48" customFormat="1" ht="13.15" customHeight="1">
      <c r="A28" s="52">
        <f>A24+1</f>
        <v>57</v>
      </c>
      <c r="B28" s="49">
        <f>B24+5</f>
        <v>425</v>
      </c>
      <c r="C28" s="82" t="s">
        <v>290</v>
      </c>
      <c r="D28" s="82" t="s">
        <v>291</v>
      </c>
      <c r="E28" s="55"/>
      <c r="F28" s="56"/>
      <c r="G28" s="57"/>
      <c r="H28" s="56"/>
    </row>
    <row r="29" spans="1:8" s="48" customFormat="1" ht="63.75">
      <c r="A29" s="52"/>
      <c r="B29" s="148"/>
      <c r="C29" s="86" t="s">
        <v>292</v>
      </c>
      <c r="D29" s="86" t="s">
        <v>293</v>
      </c>
      <c r="E29" s="55"/>
      <c r="F29" s="56"/>
      <c r="G29" s="57"/>
      <c r="H29" s="56"/>
    </row>
    <row r="30" spans="1:8" s="48" customFormat="1" ht="25.5">
      <c r="A30" s="52"/>
      <c r="B30" s="148"/>
      <c r="C30" s="86" t="s">
        <v>280</v>
      </c>
      <c r="D30" s="89" t="s">
        <v>281</v>
      </c>
      <c r="E30" s="55" t="s">
        <v>99</v>
      </c>
      <c r="F30" s="98">
        <v>88</v>
      </c>
      <c r="G30" s="57"/>
      <c r="H30" s="56">
        <f>F30*G30</f>
        <v>0</v>
      </c>
    </row>
    <row r="31" spans="1:8" s="48" customFormat="1" ht="13.15" customHeight="1">
      <c r="A31" s="58"/>
      <c r="B31" s="148"/>
      <c r="C31" s="115"/>
      <c r="D31" s="115"/>
      <c r="E31" s="91"/>
      <c r="F31" s="92"/>
      <c r="G31" s="147"/>
      <c r="H31" s="93"/>
    </row>
    <row r="32" spans="1:8" s="48" customFormat="1" ht="25.5">
      <c r="A32" s="42">
        <f>A28+1</f>
        <v>58</v>
      </c>
      <c r="B32" s="37">
        <f>B28+5</f>
        <v>430</v>
      </c>
      <c r="C32" s="82" t="s">
        <v>294</v>
      </c>
      <c r="D32" s="149" t="s">
        <v>295</v>
      </c>
      <c r="E32" s="55"/>
      <c r="F32" s="56"/>
      <c r="G32" s="57"/>
      <c r="H32" s="57"/>
    </row>
    <row r="33" spans="1:8" s="48" customFormat="1" ht="63.75">
      <c r="A33" s="42"/>
      <c r="B33" s="148"/>
      <c r="C33" s="86" t="s">
        <v>296</v>
      </c>
      <c r="D33" s="86" t="s">
        <v>297</v>
      </c>
      <c r="E33" s="55"/>
      <c r="F33" s="56"/>
      <c r="G33" s="57"/>
      <c r="H33" s="57"/>
    </row>
    <row r="34" spans="1:8" s="48" customFormat="1" ht="25.5">
      <c r="A34" s="52"/>
      <c r="B34" s="148"/>
      <c r="C34" s="86" t="s">
        <v>280</v>
      </c>
      <c r="D34" s="89" t="s">
        <v>281</v>
      </c>
      <c r="E34" s="55" t="s">
        <v>99</v>
      </c>
      <c r="F34" s="98">
        <v>7</v>
      </c>
      <c r="G34" s="57"/>
      <c r="H34" s="56">
        <f>F34*G34</f>
        <v>0</v>
      </c>
    </row>
    <row r="35" spans="1:8" s="48" customFormat="1">
      <c r="A35" s="58"/>
      <c r="B35" s="119"/>
      <c r="C35" s="150"/>
      <c r="D35" s="115"/>
      <c r="E35" s="91"/>
      <c r="F35" s="92"/>
      <c r="G35" s="93"/>
      <c r="H35" s="93"/>
    </row>
    <row r="36" spans="1:8" s="48" customFormat="1">
      <c r="A36" s="42">
        <f>A32+1</f>
        <v>59</v>
      </c>
      <c r="B36" s="148">
        <f>B32+5</f>
        <v>435</v>
      </c>
      <c r="C36" s="82" t="s">
        <v>298</v>
      </c>
      <c r="D36" s="82" t="s">
        <v>299</v>
      </c>
      <c r="E36" s="55"/>
      <c r="F36" s="56"/>
      <c r="G36" s="57"/>
      <c r="H36" s="56"/>
    </row>
    <row r="37" spans="1:8" s="48" customFormat="1" ht="38.25">
      <c r="A37" s="52"/>
      <c r="B37" s="148"/>
      <c r="C37" s="86" t="s">
        <v>300</v>
      </c>
      <c r="D37" s="86" t="s">
        <v>301</v>
      </c>
      <c r="E37" s="55"/>
      <c r="F37" s="56"/>
      <c r="G37" s="57"/>
      <c r="H37" s="56"/>
    </row>
    <row r="38" spans="1:8" s="48" customFormat="1" ht="25.5">
      <c r="A38" s="52"/>
      <c r="B38" s="148"/>
      <c r="C38" s="86" t="s">
        <v>280</v>
      </c>
      <c r="D38" s="89" t="s">
        <v>281</v>
      </c>
      <c r="E38" s="55" t="s">
        <v>99</v>
      </c>
      <c r="F38" s="98">
        <v>1</v>
      </c>
      <c r="G38" s="57"/>
      <c r="H38" s="56">
        <f>F38*G38</f>
        <v>0</v>
      </c>
    </row>
    <row r="39" spans="1:8" s="48" customFormat="1">
      <c r="A39" s="58"/>
      <c r="B39" s="119"/>
      <c r="C39" s="71"/>
      <c r="D39" s="90"/>
      <c r="E39" s="91"/>
      <c r="F39" s="101"/>
      <c r="G39" s="93"/>
      <c r="H39" s="92"/>
    </row>
    <row r="40" spans="1:8" s="48" customFormat="1" ht="13.15" customHeight="1">
      <c r="A40" s="42">
        <f>A36+1</f>
        <v>60</v>
      </c>
      <c r="B40" s="148">
        <f>B36+5</f>
        <v>440</v>
      </c>
      <c r="C40" s="82" t="s">
        <v>302</v>
      </c>
      <c r="D40" s="82" t="s">
        <v>303</v>
      </c>
      <c r="E40" s="55"/>
      <c r="F40" s="56"/>
      <c r="G40" s="57"/>
      <c r="H40" s="56"/>
    </row>
    <row r="41" spans="1:8" s="48" customFormat="1" ht="63.75">
      <c r="A41" s="52"/>
      <c r="B41" s="148"/>
      <c r="C41" s="86" t="s">
        <v>304</v>
      </c>
      <c r="D41" s="86" t="s">
        <v>305</v>
      </c>
      <c r="E41" s="55"/>
      <c r="F41" s="56"/>
      <c r="G41" s="57"/>
      <c r="H41" s="56"/>
    </row>
    <row r="42" spans="1:8" s="48" customFormat="1" ht="25.5">
      <c r="A42" s="52"/>
      <c r="B42" s="148"/>
      <c r="C42" s="86" t="s">
        <v>280</v>
      </c>
      <c r="D42" s="89" t="s">
        <v>281</v>
      </c>
      <c r="E42" s="55" t="s">
        <v>99</v>
      </c>
      <c r="F42" s="98">
        <v>88</v>
      </c>
      <c r="G42" s="57"/>
      <c r="H42" s="56">
        <f>F42*G42</f>
        <v>0</v>
      </c>
    </row>
    <row r="43" spans="1:8" s="48" customFormat="1">
      <c r="A43" s="129"/>
      <c r="B43" s="119"/>
      <c r="C43" s="71"/>
      <c r="D43" s="71"/>
      <c r="E43" s="91"/>
      <c r="F43" s="101"/>
      <c r="G43" s="93"/>
      <c r="H43" s="92"/>
    </row>
    <row r="44" spans="1:8" s="48" customFormat="1">
      <c r="A44" s="42">
        <f>A40+1</f>
        <v>61</v>
      </c>
      <c r="B44" s="148">
        <f>B40+5</f>
        <v>445</v>
      </c>
      <c r="C44" s="82" t="s">
        <v>306</v>
      </c>
      <c r="D44" s="82" t="s">
        <v>307</v>
      </c>
      <c r="E44" s="55"/>
      <c r="F44" s="151"/>
      <c r="G44" s="152"/>
      <c r="H44" s="56"/>
    </row>
    <row r="45" spans="1:8" s="48" customFormat="1" ht="89.25">
      <c r="A45" s="52"/>
      <c r="B45" s="148"/>
      <c r="C45" s="86" t="s">
        <v>308</v>
      </c>
      <c r="D45" s="86" t="s">
        <v>309</v>
      </c>
      <c r="E45" s="55"/>
      <c r="F45" s="151"/>
      <c r="G45" s="152"/>
      <c r="H45" s="56"/>
    </row>
    <row r="46" spans="1:8" s="48" customFormat="1" ht="25.5">
      <c r="A46" s="80"/>
      <c r="B46" s="153"/>
      <c r="C46" s="86" t="s">
        <v>280</v>
      </c>
      <c r="D46" s="89" t="s">
        <v>281</v>
      </c>
      <c r="E46" s="55" t="s">
        <v>99</v>
      </c>
      <c r="F46" s="98">
        <v>86</v>
      </c>
      <c r="G46" s="57"/>
      <c r="H46" s="56">
        <f>F46*G46</f>
        <v>0</v>
      </c>
    </row>
    <row r="47" spans="1:8" s="48" customFormat="1">
      <c r="A47" s="242"/>
      <c r="B47" s="243"/>
      <c r="C47" s="244"/>
      <c r="D47" s="245"/>
      <c r="E47" s="246"/>
      <c r="F47" s="247"/>
      <c r="G47" s="248"/>
      <c r="H47" s="249"/>
    </row>
    <row r="48" spans="1:8" s="48" customFormat="1">
      <c r="A48" s="42">
        <f>A44+1</f>
        <v>62</v>
      </c>
      <c r="B48" s="148">
        <f>B44+5</f>
        <v>450</v>
      </c>
      <c r="C48" s="154" t="s">
        <v>310</v>
      </c>
      <c r="D48" s="82" t="s">
        <v>311</v>
      </c>
      <c r="E48" s="55"/>
      <c r="F48" s="151"/>
      <c r="G48" s="57"/>
      <c r="H48" s="56"/>
    </row>
    <row r="49" spans="1:11" s="48" customFormat="1" ht="102">
      <c r="A49" s="52"/>
      <c r="B49" s="148"/>
      <c r="C49" s="86" t="s">
        <v>312</v>
      </c>
      <c r="D49" s="86" t="s">
        <v>313</v>
      </c>
      <c r="E49" s="55"/>
      <c r="F49" s="151"/>
      <c r="G49" s="152"/>
      <c r="H49" s="56"/>
    </row>
    <row r="50" spans="1:11" s="48" customFormat="1" ht="13.15" customHeight="1">
      <c r="A50" s="80"/>
      <c r="B50" s="153"/>
      <c r="C50" s="86" t="s">
        <v>280</v>
      </c>
      <c r="D50" s="89" t="s">
        <v>281</v>
      </c>
      <c r="E50" s="55" t="s">
        <v>99</v>
      </c>
      <c r="F50" s="98">
        <v>6</v>
      </c>
      <c r="G50" s="57"/>
      <c r="H50" s="56">
        <f>F50*G50</f>
        <v>0</v>
      </c>
    </row>
    <row r="51" spans="1:11" s="48" customFormat="1">
      <c r="A51" s="129"/>
      <c r="B51" s="241"/>
      <c r="C51" s="71"/>
      <c r="D51" s="90"/>
      <c r="E51" s="91"/>
      <c r="F51" s="101"/>
      <c r="G51" s="156"/>
      <c r="H51" s="92"/>
    </row>
    <row r="52" spans="1:11" s="48" customFormat="1" ht="25.5">
      <c r="A52" s="42">
        <f>A48+1</f>
        <v>63</v>
      </c>
      <c r="B52" s="49">
        <f>B48+5</f>
        <v>455</v>
      </c>
      <c r="C52" s="154" t="s">
        <v>314</v>
      </c>
      <c r="D52" s="154" t="s">
        <v>315</v>
      </c>
      <c r="E52" s="55"/>
      <c r="F52" s="98"/>
      <c r="G52" s="57"/>
      <c r="H52" s="56"/>
    </row>
    <row r="53" spans="1:11" s="48" customFormat="1" ht="38.25">
      <c r="A53" s="52"/>
      <c r="B53" s="49"/>
      <c r="C53" s="86" t="s">
        <v>316</v>
      </c>
      <c r="D53" s="86" t="s">
        <v>317</v>
      </c>
      <c r="E53" s="55"/>
      <c r="F53" s="151"/>
      <c r="G53" s="57"/>
      <c r="H53" s="56"/>
    </row>
    <row r="54" spans="1:11" s="48" customFormat="1">
      <c r="A54" s="80"/>
      <c r="B54" s="49"/>
      <c r="C54" s="86" t="s">
        <v>318</v>
      </c>
      <c r="D54" s="86" t="s">
        <v>319</v>
      </c>
      <c r="E54" s="55" t="s">
        <v>99</v>
      </c>
      <c r="F54" s="98">
        <v>174</v>
      </c>
      <c r="G54" s="57"/>
      <c r="H54" s="56">
        <f>F54*G54</f>
        <v>0</v>
      </c>
    </row>
    <row r="55" spans="1:11" s="48" customFormat="1">
      <c r="A55" s="58"/>
      <c r="B55" s="119"/>
      <c r="C55" s="90"/>
      <c r="D55" s="90"/>
      <c r="E55" s="91"/>
      <c r="F55" s="155"/>
      <c r="G55" s="156"/>
      <c r="H55" s="92"/>
      <c r="K55" s="69"/>
    </row>
    <row r="56" spans="1:11" s="48" customFormat="1" ht="13.15" customHeight="1">
      <c r="A56" s="42">
        <f>A52+1</f>
        <v>64</v>
      </c>
      <c r="B56" s="148">
        <f>B52+5</f>
        <v>460</v>
      </c>
      <c r="C56" s="82" t="s">
        <v>320</v>
      </c>
      <c r="D56" s="82" t="s">
        <v>321</v>
      </c>
      <c r="E56" s="55"/>
      <c r="F56" s="56"/>
      <c r="G56" s="57"/>
      <c r="H56" s="56"/>
    </row>
    <row r="57" spans="1:11" s="48" customFormat="1" ht="25.5">
      <c r="A57" s="80"/>
      <c r="B57" s="148"/>
      <c r="C57" s="86" t="s">
        <v>322</v>
      </c>
      <c r="D57" s="86" t="s">
        <v>323</v>
      </c>
      <c r="E57" s="55"/>
      <c r="F57" s="56"/>
      <c r="G57" s="57"/>
      <c r="H57" s="56"/>
    </row>
    <row r="58" spans="1:11" s="48" customFormat="1" ht="13.15" customHeight="1">
      <c r="A58" s="80"/>
      <c r="B58" s="148"/>
      <c r="C58" s="86" t="s">
        <v>318</v>
      </c>
      <c r="D58" s="86" t="s">
        <v>319</v>
      </c>
      <c r="E58" s="55" t="s">
        <v>99</v>
      </c>
      <c r="F58" s="98">
        <v>88</v>
      </c>
      <c r="G58" s="57"/>
      <c r="H58" s="56">
        <f>F58*G58</f>
        <v>0</v>
      </c>
    </row>
    <row r="59" spans="1:11" s="48" customFormat="1">
      <c r="A59" s="129"/>
      <c r="B59" s="148"/>
      <c r="C59" s="90"/>
      <c r="D59" s="90"/>
      <c r="E59" s="91"/>
      <c r="F59" s="101"/>
      <c r="G59" s="93"/>
      <c r="H59" s="92"/>
    </row>
    <row r="60" spans="1:11" s="48" customFormat="1" ht="25.5">
      <c r="A60" s="42">
        <f>A56+1</f>
        <v>65</v>
      </c>
      <c r="B60" s="37">
        <f>B56+5</f>
        <v>465</v>
      </c>
      <c r="C60" s="154" t="s">
        <v>324</v>
      </c>
      <c r="D60" s="82" t="s">
        <v>325</v>
      </c>
      <c r="E60" s="55"/>
      <c r="F60" s="56"/>
      <c r="G60" s="57"/>
      <c r="H60" s="56"/>
    </row>
    <row r="61" spans="1:11" s="48" customFormat="1" ht="51">
      <c r="A61" s="80"/>
      <c r="B61" s="49"/>
      <c r="C61" s="86" t="s">
        <v>326</v>
      </c>
      <c r="D61" s="86" t="s">
        <v>327</v>
      </c>
      <c r="E61" s="55"/>
      <c r="F61" s="56"/>
      <c r="G61" s="57"/>
      <c r="H61" s="56"/>
    </row>
    <row r="62" spans="1:11" s="48" customFormat="1" ht="13.15" customHeight="1">
      <c r="A62" s="80"/>
      <c r="B62" s="49"/>
      <c r="C62" s="86" t="s">
        <v>280</v>
      </c>
      <c r="D62" s="86" t="s">
        <v>281</v>
      </c>
      <c r="E62" s="55" t="s">
        <v>99</v>
      </c>
      <c r="F62" s="98">
        <v>174</v>
      </c>
      <c r="G62" s="57"/>
      <c r="H62" s="56">
        <f>F62*G62</f>
        <v>0</v>
      </c>
    </row>
    <row r="63" spans="1:11" s="48" customFormat="1">
      <c r="A63" s="58"/>
      <c r="B63" s="119"/>
      <c r="C63" s="90"/>
      <c r="D63" s="90"/>
      <c r="E63" s="91"/>
      <c r="F63" s="129"/>
      <c r="G63" s="147"/>
      <c r="H63" s="92"/>
    </row>
    <row r="64" spans="1:11" s="48" customFormat="1" ht="13.15" customHeight="1">
      <c r="A64" s="42">
        <f>A60+1</f>
        <v>66</v>
      </c>
      <c r="B64" s="148">
        <f>B60+5</f>
        <v>470</v>
      </c>
      <c r="C64" s="82" t="s">
        <v>328</v>
      </c>
      <c r="D64" s="82" t="s">
        <v>329</v>
      </c>
      <c r="E64" s="55"/>
      <c r="F64" s="56"/>
      <c r="G64" s="57"/>
      <c r="H64" s="56"/>
    </row>
    <row r="65" spans="1:8" s="48" customFormat="1" ht="84" customHeight="1">
      <c r="A65" s="80"/>
      <c r="B65" s="148"/>
      <c r="C65" s="86" t="s">
        <v>330</v>
      </c>
      <c r="D65" s="86" t="s">
        <v>331</v>
      </c>
      <c r="E65" s="55"/>
      <c r="F65" s="56"/>
      <c r="G65" s="57"/>
      <c r="H65" s="56"/>
    </row>
    <row r="66" spans="1:8" s="48" customFormat="1" ht="18.75" customHeight="1">
      <c r="A66" s="80"/>
      <c r="B66" s="148"/>
      <c r="C66" s="86" t="s">
        <v>332</v>
      </c>
      <c r="D66" s="89" t="s">
        <v>333</v>
      </c>
      <c r="E66" s="55" t="s">
        <v>99</v>
      </c>
      <c r="F66" s="98">
        <v>1</v>
      </c>
      <c r="G66" s="57"/>
      <c r="H66" s="56">
        <f>F66*G66</f>
        <v>0</v>
      </c>
    </row>
    <row r="67" spans="1:8" s="48" customFormat="1">
      <c r="A67" s="129"/>
      <c r="B67" s="148"/>
      <c r="C67" s="90"/>
      <c r="D67" s="90"/>
      <c r="E67" s="91"/>
      <c r="F67" s="129"/>
      <c r="G67" s="147"/>
      <c r="H67" s="92"/>
    </row>
    <row r="68" spans="1:8" s="48" customFormat="1">
      <c r="A68" s="42">
        <f>A64+1</f>
        <v>67</v>
      </c>
      <c r="B68" s="157">
        <f>B64+5</f>
        <v>475</v>
      </c>
      <c r="C68" s="82" t="s">
        <v>334</v>
      </c>
      <c r="D68" s="82" t="s">
        <v>335</v>
      </c>
      <c r="E68" s="158"/>
      <c r="F68" s="56"/>
      <c r="G68" s="57"/>
      <c r="H68" s="56"/>
    </row>
    <row r="69" spans="1:8" s="48" customFormat="1" ht="38.25">
      <c r="A69" s="80"/>
      <c r="B69" s="148"/>
      <c r="C69" s="86" t="s">
        <v>336</v>
      </c>
      <c r="D69" s="86" t="s">
        <v>337</v>
      </c>
      <c r="E69" s="158"/>
      <c r="F69" s="98"/>
      <c r="G69" s="57"/>
      <c r="H69" s="56"/>
    </row>
    <row r="70" spans="1:8" s="48" customFormat="1" ht="13.15" customHeight="1">
      <c r="A70" s="80"/>
      <c r="B70" s="148"/>
      <c r="C70" s="89" t="s">
        <v>318</v>
      </c>
      <c r="D70" s="89" t="s">
        <v>319</v>
      </c>
      <c r="E70" s="55" t="s">
        <v>99</v>
      </c>
      <c r="F70" s="98">
        <v>92</v>
      </c>
      <c r="G70" s="57"/>
      <c r="H70" s="56">
        <f>F70*G70</f>
        <v>0</v>
      </c>
    </row>
    <row r="71" spans="1:8" s="48" customFormat="1" ht="13.15" customHeight="1">
      <c r="A71" s="58"/>
      <c r="B71" s="159"/>
      <c r="C71" s="115"/>
      <c r="D71" s="115"/>
      <c r="E71" s="91"/>
      <c r="F71" s="92"/>
      <c r="G71" s="93"/>
      <c r="H71" s="93"/>
    </row>
    <row r="72" spans="1:8">
      <c r="A72" s="42">
        <f>A68+1</f>
        <v>68</v>
      </c>
      <c r="B72" s="148">
        <f>B68+5</f>
        <v>480</v>
      </c>
      <c r="C72" s="82" t="s">
        <v>338</v>
      </c>
      <c r="D72" s="82" t="s">
        <v>339</v>
      </c>
      <c r="E72" s="55"/>
      <c r="F72" s="56"/>
      <c r="G72" s="57"/>
      <c r="H72" s="57"/>
    </row>
    <row r="73" spans="1:8" ht="76.5">
      <c r="A73" s="80"/>
      <c r="B73" s="153"/>
      <c r="C73" s="86" t="s">
        <v>340</v>
      </c>
      <c r="D73" s="86" t="s">
        <v>341</v>
      </c>
      <c r="E73" s="55"/>
      <c r="F73" s="98"/>
      <c r="G73" s="57"/>
      <c r="H73" s="56"/>
    </row>
    <row r="74" spans="1:8" ht="38.25">
      <c r="A74" s="80"/>
      <c r="B74" s="153"/>
      <c r="C74" s="86" t="s">
        <v>342</v>
      </c>
      <c r="D74" s="86" t="s">
        <v>343</v>
      </c>
      <c r="E74" s="158" t="s">
        <v>99</v>
      </c>
      <c r="F74" s="98">
        <v>88</v>
      </c>
      <c r="G74" s="57"/>
      <c r="H74" s="56">
        <f>F74*G74</f>
        <v>0</v>
      </c>
    </row>
    <row r="75" spans="1:8">
      <c r="A75" s="58"/>
      <c r="B75" s="59"/>
      <c r="C75" s="150"/>
      <c r="D75" s="115"/>
      <c r="E75" s="91"/>
      <c r="F75" s="92"/>
      <c r="G75" s="93"/>
      <c r="H75" s="93"/>
    </row>
    <row r="77" spans="1:8" s="220" customFormat="1" ht="21.75" customHeight="1">
      <c r="A77" s="289" t="s">
        <v>76</v>
      </c>
      <c r="B77" s="290"/>
      <c r="C77" s="280" t="str">
        <f>C3</f>
        <v>SANITARNI OBJEKTI I PRIBOR /  SANITARY FACILITIES AND ACCESSORIES</v>
      </c>
      <c r="D77" s="280"/>
      <c r="E77" s="280"/>
      <c r="F77" s="280"/>
      <c r="G77" s="292" t="s">
        <v>382</v>
      </c>
      <c r="H77" s="130">
        <f>SUM(H3:H75)</f>
        <v>0</v>
      </c>
    </row>
    <row r="114" ht="12.95" customHeight="1"/>
    <row r="115" ht="12.95" customHeight="1"/>
    <row r="116" ht="12.95" customHeight="1"/>
    <row r="117" ht="12.95" customHeight="1"/>
    <row r="118" ht="12.95" customHeight="1"/>
    <row r="119" ht="12.95" customHeight="1"/>
    <row r="120" ht="12.95" customHeight="1"/>
    <row r="121" ht="12.95" customHeight="1"/>
    <row r="122" ht="12.95" customHeight="1"/>
    <row r="123" ht="12.95" customHeight="1"/>
    <row r="124" ht="12.95" customHeight="1"/>
    <row r="125" ht="12.95" customHeight="1"/>
    <row r="126" ht="12.95" customHeight="1"/>
    <row r="127" ht="12.95" customHeight="1"/>
    <row r="128" ht="12.95" customHeight="1"/>
    <row r="129" ht="12.95" customHeight="1"/>
    <row r="130" ht="12.95" customHeight="1"/>
    <row r="131" ht="12.95" customHeight="1"/>
    <row r="132" ht="12.95" customHeight="1"/>
    <row r="133" ht="12.95" customHeight="1"/>
    <row r="134" ht="12.95" customHeight="1"/>
    <row r="135" ht="12.95" customHeight="1"/>
    <row r="136" ht="12.95" customHeight="1"/>
    <row r="137" ht="12.95" customHeight="1"/>
    <row r="138" ht="12.95" customHeight="1"/>
    <row r="139" ht="12.95" customHeight="1"/>
    <row r="140" ht="12.95" customHeight="1"/>
    <row r="141" ht="12.95" customHeight="1"/>
    <row r="142" ht="12.95" customHeight="1"/>
    <row r="143" ht="12.95" customHeight="1"/>
    <row r="144" ht="12.95" customHeight="1"/>
    <row r="145" ht="12.95" customHeight="1"/>
    <row r="146" ht="12.95" customHeight="1"/>
    <row r="147" ht="12.95" customHeight="1"/>
    <row r="148" ht="12.95" customHeight="1"/>
    <row r="149" ht="12.95" customHeight="1"/>
    <row r="150" ht="12.95" customHeight="1"/>
    <row r="151" ht="12.95" customHeight="1"/>
    <row r="152" ht="12.95" customHeight="1"/>
    <row r="153" ht="12.95" customHeight="1"/>
    <row r="154" ht="12.95" customHeight="1"/>
    <row r="155" ht="12.95" customHeight="1"/>
    <row r="156" ht="12.95" customHeight="1"/>
    <row r="157" ht="12.95" customHeight="1"/>
    <row r="158" ht="12.95" customHeight="1"/>
    <row r="159" ht="12.95" customHeight="1"/>
    <row r="160" ht="12.95" customHeight="1"/>
    <row r="161" ht="12.95" customHeight="1"/>
    <row r="162" ht="12.95" customHeight="1"/>
    <row r="163" ht="12.95" customHeight="1"/>
    <row r="164" ht="12.95" customHeight="1"/>
    <row r="165" ht="12.95" customHeight="1"/>
    <row r="166" ht="12.95" customHeight="1"/>
    <row r="167" ht="12.95" customHeight="1"/>
    <row r="168" ht="12.95" customHeight="1"/>
    <row r="169" ht="12.95" customHeight="1"/>
    <row r="170" ht="12.95" customHeight="1"/>
    <row r="171" ht="12.95" customHeight="1"/>
    <row r="172" ht="12.95" customHeight="1"/>
    <row r="173" ht="12.95" customHeight="1"/>
    <row r="174" ht="12.95" customHeight="1"/>
    <row r="175" ht="12.95" customHeight="1"/>
    <row r="176" ht="12.95" customHeight="1"/>
    <row r="177" ht="12.95" customHeight="1"/>
    <row r="178" ht="12.95" customHeight="1"/>
    <row r="179" ht="12.95" customHeight="1"/>
    <row r="180" ht="12.95" customHeight="1"/>
    <row r="181" ht="12.95" customHeight="1"/>
    <row r="182" ht="12.95" customHeight="1"/>
    <row r="183" ht="12.95" customHeight="1"/>
    <row r="184" ht="12.95" customHeight="1"/>
    <row r="185" ht="12.95" customHeight="1"/>
    <row r="186" ht="12.95" customHeight="1"/>
    <row r="187" ht="12.95" customHeight="1"/>
    <row r="188" ht="12.95" customHeight="1"/>
    <row r="189" ht="12.95" customHeight="1"/>
    <row r="190" ht="12.95" customHeight="1"/>
    <row r="191" ht="12.95" customHeight="1"/>
    <row r="192" ht="12.95" customHeight="1"/>
    <row r="193" ht="12.95" customHeight="1"/>
    <row r="194" ht="12.95" customHeight="1"/>
    <row r="195" ht="12.95" customHeight="1"/>
    <row r="196" ht="12.95" customHeight="1"/>
    <row r="197" ht="12.95" customHeight="1"/>
    <row r="198" ht="12.95" customHeight="1"/>
    <row r="199" ht="12.95" customHeight="1"/>
    <row r="200" ht="12.95" customHeight="1"/>
    <row r="201" ht="12.95" customHeight="1"/>
    <row r="202" ht="12.95" customHeight="1"/>
    <row r="203" ht="12.95" customHeight="1"/>
    <row r="204" ht="12.95" customHeight="1"/>
    <row r="205" ht="12.95" customHeight="1"/>
    <row r="206" ht="12.95" customHeight="1"/>
    <row r="207" ht="12.95" customHeight="1"/>
    <row r="208" ht="12.95" customHeight="1"/>
    <row r="209" ht="12.95" customHeight="1"/>
    <row r="210" ht="12.95" customHeight="1"/>
    <row r="211" ht="12.95" customHeight="1"/>
    <row r="212" ht="12.95" customHeight="1"/>
    <row r="213" ht="12.95" customHeight="1"/>
    <row r="214" ht="12.95" customHeight="1"/>
    <row r="215" ht="12.95" customHeight="1"/>
    <row r="216" ht="12.95" customHeight="1"/>
    <row r="217" ht="12.95" customHeight="1"/>
    <row r="218" ht="12.95" customHeight="1"/>
    <row r="219" ht="12.95" customHeight="1"/>
    <row r="220" ht="12.95" customHeight="1"/>
    <row r="221" ht="12.95" customHeight="1"/>
    <row r="222" ht="12.95" customHeight="1"/>
    <row r="223" ht="12.95" customHeight="1"/>
    <row r="224" ht="12.95" customHeight="1"/>
    <row r="225" ht="12.95" customHeight="1"/>
    <row r="226" ht="12.95" customHeight="1"/>
    <row r="227" ht="12.95" customHeight="1"/>
    <row r="228" ht="12.95" customHeight="1"/>
    <row r="229" ht="12.95" customHeight="1"/>
    <row r="230" ht="12.95" customHeight="1"/>
    <row r="231" ht="12.95" customHeight="1"/>
    <row r="232" ht="12.95" customHeight="1"/>
    <row r="233" ht="12.95" customHeight="1"/>
    <row r="234" ht="12.95" customHeight="1"/>
    <row r="235" ht="12.95" customHeight="1"/>
    <row r="236" ht="12.95" customHeight="1"/>
    <row r="237" ht="12.95" customHeight="1"/>
  </sheetData>
  <sheetProtection password="CC39" sheet="1" objects="1" scenarios="1"/>
  <mergeCells count="5">
    <mergeCell ref="C77:F77"/>
    <mergeCell ref="A1:B1"/>
    <mergeCell ref="C1:H1"/>
    <mergeCell ref="C3:F3"/>
    <mergeCell ref="C8:D8"/>
  </mergeCells>
  <printOptions horizontalCentered="1"/>
  <pageMargins left="0.39374999999999999" right="0.39374999999999999" top="0.78749999999999998" bottom="0.59027777777777779" header="0.51180555555555551" footer="0.39374999999999999"/>
  <pageSetup paperSize="9" firstPageNumber="0" orientation="landscape" horizontalDpi="300" verticalDpi="300" r:id="rId1"/>
  <headerFooter alignWithMargins="0">
    <oddFooter>&amp;L&amp;"Arial Narrow,Обичан"&amp;8&amp;F / &amp;A&amp;R&amp;"Arial Narrow,Обичан"&amp;8&amp;P / &amp;N</oddFooter>
  </headerFooter>
</worksheet>
</file>

<file path=xl/worksheets/sheet6.xml><?xml version="1.0" encoding="utf-8"?>
<worksheet xmlns="http://schemas.openxmlformats.org/spreadsheetml/2006/main" xmlns:r="http://schemas.openxmlformats.org/officeDocument/2006/relationships">
  <dimension ref="A1:K37"/>
  <sheetViews>
    <sheetView zoomScaleNormal="100" workbookViewId="0">
      <selection activeCell="H11" sqref="H11"/>
    </sheetView>
  </sheetViews>
  <sheetFormatPr defaultColWidth="11.5703125" defaultRowHeight="12.75"/>
  <cols>
    <col min="1" max="1" width="5.140625" style="1" customWidth="1"/>
    <col min="2" max="2" width="7.7109375" style="160" customWidth="1"/>
    <col min="3" max="3" width="40.5703125" style="110" customWidth="1"/>
    <col min="4" max="4" width="39.5703125" style="110" customWidth="1"/>
    <col min="5" max="5" width="5.28515625" style="1" customWidth="1"/>
    <col min="6" max="6" width="11.7109375" style="1" customWidth="1"/>
    <col min="7" max="7" width="12.7109375" style="48" customWidth="1"/>
    <col min="8" max="8" width="17.7109375" style="1" customWidth="1"/>
    <col min="9" max="16384" width="11.5703125" style="1"/>
  </cols>
  <sheetData>
    <row r="1" spans="1:11" ht="36.75" customHeight="1">
      <c r="A1" s="272" t="s">
        <v>0</v>
      </c>
      <c r="B1" s="272"/>
      <c r="C1" s="273" t="s">
        <v>1</v>
      </c>
      <c r="D1" s="273"/>
      <c r="E1" s="273"/>
      <c r="F1" s="273"/>
      <c r="G1" s="273"/>
      <c r="H1" s="273"/>
      <c r="I1" s="3"/>
    </row>
    <row r="2" spans="1:11">
      <c r="A2" s="132"/>
      <c r="B2" s="161"/>
      <c r="C2" s="17"/>
      <c r="D2" s="17"/>
      <c r="E2" s="74"/>
      <c r="F2" s="133"/>
      <c r="G2" s="81"/>
      <c r="H2" s="31"/>
    </row>
    <row r="3" spans="1:11" ht="12.75" customHeight="1">
      <c r="A3" s="14"/>
      <c r="B3" s="28">
        <v>500</v>
      </c>
      <c r="C3" s="281" t="s">
        <v>344</v>
      </c>
      <c r="D3" s="281"/>
      <c r="E3" s="281"/>
      <c r="F3" s="281"/>
      <c r="G3" s="1"/>
    </row>
    <row r="4" spans="1:11" ht="12.75" customHeight="1">
      <c r="A4" s="14"/>
      <c r="B4" s="28"/>
      <c r="C4" s="30"/>
      <c r="D4" s="30"/>
      <c r="E4" s="30"/>
      <c r="F4" s="30"/>
      <c r="G4" s="1"/>
    </row>
    <row r="5" spans="1:11" ht="12.75" customHeight="1">
      <c r="A5" s="14"/>
      <c r="B5" s="28"/>
      <c r="C5" s="29" t="s">
        <v>259</v>
      </c>
      <c r="D5" s="29" t="s">
        <v>260</v>
      </c>
      <c r="E5" s="30"/>
      <c r="F5" s="30"/>
      <c r="G5" s="1"/>
    </row>
    <row r="6" spans="1:11" ht="76.5">
      <c r="A6" s="162"/>
      <c r="B6" s="163"/>
      <c r="C6" s="164" t="s">
        <v>345</v>
      </c>
      <c r="D6" s="164" t="s">
        <v>346</v>
      </c>
      <c r="E6" s="165"/>
      <c r="F6" s="165"/>
      <c r="G6" s="166"/>
      <c r="H6" s="167"/>
    </row>
    <row r="7" spans="1:11" ht="76.5">
      <c r="A7" s="168"/>
      <c r="B7" s="161"/>
      <c r="C7" s="95" t="s">
        <v>347</v>
      </c>
      <c r="D7" s="95" t="s">
        <v>348</v>
      </c>
      <c r="E7" s="30"/>
      <c r="F7" s="30"/>
      <c r="G7" s="31"/>
      <c r="H7" s="169"/>
    </row>
    <row r="8" spans="1:11" ht="89.25">
      <c r="A8" s="168"/>
      <c r="B8" s="161"/>
      <c r="C8" s="103" t="s">
        <v>349</v>
      </c>
      <c r="D8" s="103" t="s">
        <v>350</v>
      </c>
      <c r="E8" s="30"/>
      <c r="F8" s="30"/>
      <c r="G8" s="31"/>
      <c r="H8" s="169"/>
    </row>
    <row r="9" spans="1:11" ht="153">
      <c r="A9" s="170"/>
      <c r="B9" s="171"/>
      <c r="C9" s="16" t="s">
        <v>351</v>
      </c>
      <c r="D9" s="16" t="s">
        <v>352</v>
      </c>
      <c r="E9" s="172"/>
      <c r="F9" s="172"/>
      <c r="G9" s="173"/>
      <c r="H9" s="174"/>
    </row>
    <row r="10" spans="1:11" ht="15" customHeight="1">
      <c r="A10" s="6"/>
      <c r="B10" s="161"/>
      <c r="C10" s="17"/>
      <c r="D10" s="17"/>
      <c r="E10" s="30"/>
      <c r="F10" s="30"/>
      <c r="G10" s="31"/>
      <c r="H10" s="31"/>
    </row>
    <row r="11" spans="1:11" ht="21" customHeight="1">
      <c r="A11" s="32" t="s">
        <v>20</v>
      </c>
      <c r="B11" s="33" t="s">
        <v>21</v>
      </c>
      <c r="C11" s="278" t="s">
        <v>22</v>
      </c>
      <c r="D11" s="278"/>
      <c r="E11" s="34" t="s">
        <v>23</v>
      </c>
      <c r="F11" s="256" t="s">
        <v>383</v>
      </c>
      <c r="G11" s="287" t="s">
        <v>384</v>
      </c>
      <c r="H11" s="287" t="s">
        <v>385</v>
      </c>
      <c r="I11" s="111"/>
    </row>
    <row r="12" spans="1:11" s="182" customFormat="1" ht="23.45" customHeight="1">
      <c r="A12" s="144"/>
      <c r="B12" s="175">
        <f>B3+10</f>
        <v>510</v>
      </c>
      <c r="C12" s="176" t="s">
        <v>353</v>
      </c>
      <c r="D12" s="176" t="s">
        <v>354</v>
      </c>
      <c r="E12" s="177"/>
      <c r="F12" s="178"/>
      <c r="G12" s="179"/>
      <c r="H12" s="180"/>
      <c r="I12" s="181"/>
    </row>
    <row r="13" spans="1:11" s="48" customFormat="1" ht="25.5">
      <c r="A13" s="52"/>
      <c r="B13" s="183"/>
      <c r="C13" s="184" t="s">
        <v>355</v>
      </c>
      <c r="D13" s="103" t="s">
        <v>356</v>
      </c>
      <c r="E13" s="55" t="s">
        <v>99</v>
      </c>
      <c r="F13" s="98">
        <v>12</v>
      </c>
      <c r="G13" s="185" t="s">
        <v>357</v>
      </c>
      <c r="H13" s="186"/>
      <c r="I13" s="187"/>
      <c r="K13" s="188"/>
    </row>
    <row r="14" spans="1:11" s="48" customFormat="1" ht="25.5">
      <c r="A14" s="52"/>
      <c r="B14" s="183"/>
      <c r="C14" s="103" t="s">
        <v>358</v>
      </c>
      <c r="D14" s="103" t="s">
        <v>359</v>
      </c>
      <c r="E14" s="52"/>
      <c r="F14" s="189"/>
      <c r="G14" s="190"/>
      <c r="H14" s="186"/>
      <c r="I14" s="187"/>
    </row>
    <row r="15" spans="1:11" s="48" customFormat="1">
      <c r="A15" s="52"/>
      <c r="B15" s="183"/>
      <c r="C15" s="103" t="s">
        <v>203</v>
      </c>
      <c r="D15" s="191" t="s">
        <v>203</v>
      </c>
      <c r="E15" s="52" t="s">
        <v>68</v>
      </c>
      <c r="F15" s="192">
        <v>68.599999999999994</v>
      </c>
      <c r="G15" s="185" t="s">
        <v>357</v>
      </c>
      <c r="H15" s="186"/>
      <c r="I15" s="187"/>
    </row>
    <row r="16" spans="1:11" s="48" customFormat="1">
      <c r="A16" s="52"/>
      <c r="B16" s="183"/>
      <c r="C16" s="103" t="s">
        <v>91</v>
      </c>
      <c r="D16" s="193" t="s">
        <v>91</v>
      </c>
      <c r="E16" s="52" t="s">
        <v>68</v>
      </c>
      <c r="F16" s="192">
        <v>39.1</v>
      </c>
      <c r="G16" s="185" t="s">
        <v>357</v>
      </c>
      <c r="H16" s="186"/>
      <c r="I16" s="187"/>
    </row>
    <row r="17" spans="1:9" s="48" customFormat="1" ht="13.15" customHeight="1">
      <c r="A17" s="52"/>
      <c r="B17" s="183"/>
      <c r="C17" s="103" t="s">
        <v>360</v>
      </c>
      <c r="D17" s="193" t="s">
        <v>360</v>
      </c>
      <c r="E17" s="52" t="s">
        <v>68</v>
      </c>
      <c r="F17" s="192">
        <v>20.5</v>
      </c>
      <c r="G17" s="185" t="s">
        <v>357</v>
      </c>
      <c r="H17" s="186"/>
      <c r="I17" s="187"/>
    </row>
    <row r="18" spans="1:9" s="48" customFormat="1" ht="13.15" customHeight="1">
      <c r="A18" s="52"/>
      <c r="B18" s="183"/>
      <c r="C18" s="193" t="s">
        <v>205</v>
      </c>
      <c r="D18" s="193" t="s">
        <v>205</v>
      </c>
      <c r="E18" s="52" t="s">
        <v>68</v>
      </c>
      <c r="F18" s="192">
        <v>30.5</v>
      </c>
      <c r="G18" s="185" t="s">
        <v>357</v>
      </c>
      <c r="H18" s="186"/>
      <c r="I18" s="187"/>
    </row>
    <row r="19" spans="1:9" s="48" customFormat="1" ht="13.15" customHeight="1">
      <c r="A19" s="52"/>
      <c r="B19" s="183"/>
      <c r="C19" s="193" t="s">
        <v>361</v>
      </c>
      <c r="D19" s="193" t="s">
        <v>361</v>
      </c>
      <c r="E19" s="52" t="s">
        <v>68</v>
      </c>
      <c r="F19" s="192">
        <v>12.8</v>
      </c>
      <c r="G19" s="185" t="s">
        <v>357</v>
      </c>
      <c r="H19" s="186"/>
      <c r="I19" s="187"/>
    </row>
    <row r="20" spans="1:9" s="48" customFormat="1" ht="13.15" customHeight="1">
      <c r="A20" s="52"/>
      <c r="B20" s="183"/>
      <c r="C20" s="193" t="s">
        <v>87</v>
      </c>
      <c r="D20" s="193" t="s">
        <v>87</v>
      </c>
      <c r="E20" s="52" t="s">
        <v>68</v>
      </c>
      <c r="F20" s="192">
        <v>4</v>
      </c>
      <c r="G20" s="185" t="s">
        <v>357</v>
      </c>
      <c r="H20" s="186"/>
      <c r="I20" s="187"/>
    </row>
    <row r="21" spans="1:9" s="48" customFormat="1" ht="13.15" customHeight="1">
      <c r="A21" s="52"/>
      <c r="B21" s="183"/>
      <c r="C21" s="193"/>
      <c r="D21" s="193"/>
      <c r="E21" s="52"/>
      <c r="F21" s="192"/>
      <c r="G21" s="185"/>
      <c r="H21" s="186"/>
      <c r="I21" s="187"/>
    </row>
    <row r="22" spans="1:9" s="48" customFormat="1" ht="51">
      <c r="A22" s="52"/>
      <c r="B22" s="183"/>
      <c r="C22" s="103" t="s">
        <v>362</v>
      </c>
      <c r="D22" s="103" t="s">
        <v>363</v>
      </c>
      <c r="E22" s="55" t="s">
        <v>68</v>
      </c>
      <c r="F22" s="194">
        <v>175.5</v>
      </c>
      <c r="G22" s="185" t="s">
        <v>357</v>
      </c>
      <c r="H22" s="186"/>
      <c r="I22" s="187"/>
    </row>
    <row r="23" spans="1:9" s="48" customFormat="1" ht="63.75">
      <c r="A23" s="52"/>
      <c r="B23" s="183"/>
      <c r="C23" s="103" t="s">
        <v>364</v>
      </c>
      <c r="D23" s="103" t="s">
        <v>365</v>
      </c>
      <c r="E23" s="55" t="s">
        <v>68</v>
      </c>
      <c r="F23" s="194">
        <v>175.5</v>
      </c>
      <c r="G23" s="185" t="s">
        <v>357</v>
      </c>
      <c r="H23" s="186"/>
      <c r="I23" s="187"/>
    </row>
    <row r="24" spans="1:9" s="48" customFormat="1">
      <c r="A24" s="52"/>
      <c r="B24" s="183"/>
      <c r="C24" s="103"/>
      <c r="D24" s="103"/>
      <c r="E24" s="55"/>
      <c r="F24" s="194"/>
      <c r="G24" s="195"/>
      <c r="H24" s="186"/>
      <c r="I24" s="187"/>
    </row>
    <row r="25" spans="1:9" s="48" customFormat="1">
      <c r="A25" s="52">
        <f>+'30-400-Sanitarni pribor'!A72+1</f>
        <v>69</v>
      </c>
      <c r="B25" s="183" t="s">
        <v>84</v>
      </c>
      <c r="C25" s="193" t="s">
        <v>366</v>
      </c>
      <c r="D25" s="193" t="s">
        <v>367</v>
      </c>
      <c r="E25" s="52" t="s">
        <v>368</v>
      </c>
      <c r="F25" s="189">
        <v>1</v>
      </c>
      <c r="G25" s="195"/>
      <c r="H25" s="186">
        <f>+G25*F25</f>
        <v>0</v>
      </c>
      <c r="I25" s="187"/>
    </row>
    <row r="26" spans="1:9" s="48" customFormat="1" ht="10.5" customHeight="1">
      <c r="A26" s="58"/>
      <c r="B26" s="196"/>
      <c r="C26" s="115"/>
      <c r="D26" s="115"/>
      <c r="E26" s="58"/>
      <c r="F26" s="197"/>
      <c r="G26" s="198"/>
      <c r="H26" s="198"/>
      <c r="I26" s="187"/>
    </row>
    <row r="27" spans="1:9" s="48" customFormat="1">
      <c r="A27" s="42">
        <f>A25+1</f>
        <v>70</v>
      </c>
      <c r="B27" s="49">
        <f>B12+5</f>
        <v>515</v>
      </c>
      <c r="C27" s="82" t="s">
        <v>369</v>
      </c>
      <c r="D27" s="82" t="s">
        <v>370</v>
      </c>
      <c r="E27" s="194"/>
      <c r="F27" s="195"/>
      <c r="G27" s="294"/>
      <c r="H27" s="194"/>
      <c r="I27" s="187"/>
    </row>
    <row r="28" spans="1:9" s="48" customFormat="1" ht="165.75">
      <c r="A28" s="52"/>
      <c r="B28" s="183"/>
      <c r="C28" s="86" t="s">
        <v>371</v>
      </c>
      <c r="D28" s="86" t="s">
        <v>372</v>
      </c>
      <c r="E28" s="199"/>
      <c r="F28" s="200"/>
      <c r="G28" s="295"/>
      <c r="H28" s="199"/>
      <c r="I28" s="187"/>
    </row>
    <row r="29" spans="1:9" s="48" customFormat="1" ht="38.25">
      <c r="A29" s="52"/>
      <c r="B29" s="183"/>
      <c r="C29" s="86" t="s">
        <v>373</v>
      </c>
      <c r="D29" s="86" t="s">
        <v>374</v>
      </c>
      <c r="E29" s="199"/>
      <c r="F29" s="200"/>
      <c r="G29" s="295"/>
      <c r="H29" s="199"/>
      <c r="I29" s="187"/>
    </row>
    <row r="30" spans="1:9" ht="12.95" customHeight="1">
      <c r="A30" s="42"/>
      <c r="B30" s="183"/>
      <c r="C30" s="89" t="s">
        <v>89</v>
      </c>
      <c r="D30" s="193" t="s">
        <v>89</v>
      </c>
      <c r="E30" s="202" t="s">
        <v>68</v>
      </c>
      <c r="F30" s="203">
        <v>231</v>
      </c>
      <c r="G30" s="200"/>
      <c r="H30" s="201">
        <f>+G30*F30</f>
        <v>0</v>
      </c>
    </row>
    <row r="31" spans="1:9" ht="12.95" customHeight="1">
      <c r="A31" s="58"/>
      <c r="B31" s="196"/>
      <c r="C31" s="115"/>
      <c r="D31" s="115"/>
      <c r="E31" s="204"/>
      <c r="F31" s="205"/>
      <c r="G31" s="206"/>
      <c r="H31" s="206"/>
    </row>
    <row r="32" spans="1:9" ht="12.95" customHeight="1">
      <c r="A32" s="42">
        <f>A27+1</f>
        <v>71</v>
      </c>
      <c r="B32" s="37">
        <f>B27+5</f>
        <v>520</v>
      </c>
      <c r="C32" s="83" t="s">
        <v>381</v>
      </c>
      <c r="D32" s="83" t="s">
        <v>375</v>
      </c>
      <c r="E32" s="207"/>
      <c r="F32" s="208"/>
      <c r="G32" s="250"/>
      <c r="H32" s="207"/>
    </row>
    <row r="33" spans="1:8" ht="51">
      <c r="A33" s="52"/>
      <c r="B33" s="183"/>
      <c r="C33" s="86" t="s">
        <v>376</v>
      </c>
      <c r="D33" s="86" t="s">
        <v>377</v>
      </c>
      <c r="E33" s="202"/>
      <c r="F33" s="203"/>
      <c r="G33" s="200"/>
      <c r="H33" s="201"/>
    </row>
    <row r="34" spans="1:8" ht="25.5">
      <c r="A34" s="52"/>
      <c r="B34" s="183"/>
      <c r="C34" s="86" t="s">
        <v>105</v>
      </c>
      <c r="D34" s="86" t="s">
        <v>106</v>
      </c>
      <c r="E34" s="202" t="s">
        <v>75</v>
      </c>
      <c r="F34" s="203">
        <v>98</v>
      </c>
      <c r="G34" s="200">
        <v>0</v>
      </c>
      <c r="H34" s="201">
        <f>+G34*F34</f>
        <v>0</v>
      </c>
    </row>
    <row r="35" spans="1:8">
      <c r="A35" s="58"/>
      <c r="B35" s="196"/>
      <c r="C35" s="71"/>
      <c r="D35" s="71"/>
      <c r="E35" s="58"/>
      <c r="F35" s="209"/>
      <c r="G35" s="198"/>
      <c r="H35" s="197"/>
    </row>
    <row r="36" spans="1:8">
      <c r="A36" s="72"/>
      <c r="B36" s="142"/>
      <c r="C36" s="87"/>
      <c r="D36" s="87"/>
      <c r="E36" s="72"/>
      <c r="F36" s="210"/>
      <c r="G36" s="211"/>
      <c r="H36" s="212"/>
    </row>
    <row r="37" spans="1:8" ht="22.5" customHeight="1">
      <c r="A37" s="293" t="s">
        <v>76</v>
      </c>
      <c r="B37" s="213"/>
      <c r="C37" s="280" t="str">
        <f>C3</f>
        <v>ODVOD KIŠE SA KROVA SA PODPRITISKOM / ROOF DRAINAGE WITH UNDERPRESSURE</v>
      </c>
      <c r="D37" s="280"/>
      <c r="E37" s="280"/>
      <c r="F37" s="280"/>
      <c r="G37" s="288" t="s">
        <v>382</v>
      </c>
      <c r="H37" s="78">
        <f>SUM(H14:H34)</f>
        <v>0</v>
      </c>
    </row>
  </sheetData>
  <sheetProtection password="CC39" sheet="1" objects="1" scenarios="1"/>
  <mergeCells count="5">
    <mergeCell ref="C37:F37"/>
    <mergeCell ref="A1:B1"/>
    <mergeCell ref="C1:H1"/>
    <mergeCell ref="C3:F3"/>
    <mergeCell ref="C11:D11"/>
  </mergeCells>
  <printOptions horizontalCentered="1"/>
  <pageMargins left="0.39374999999999999" right="0.39374999999999999" top="0.78749999999999998" bottom="0.59027777777777779" header="0.51180555555555551" footer="0.39374999999999999"/>
  <pageSetup paperSize="9" firstPageNumber="0" orientation="landscape" horizontalDpi="300" verticalDpi="300" r:id="rId1"/>
  <headerFooter alignWithMargins="0">
    <oddFooter>&amp;L&amp;"Arial Narrow,Обичан"&amp;8&amp;F / &amp;A&amp;R&amp;"Arial Narrow,Обичан"&amp;8&amp;P / &amp;N</oddFooter>
  </headerFooter>
</worksheet>
</file>

<file path=xl/worksheets/sheet7.xml><?xml version="1.0" encoding="utf-8"?>
<worksheet xmlns="http://schemas.openxmlformats.org/spreadsheetml/2006/main" xmlns:r="http://schemas.openxmlformats.org/officeDocument/2006/relationships">
  <dimension ref="A1:I20"/>
  <sheetViews>
    <sheetView tabSelected="1" workbookViewId="0">
      <selection activeCell="C13" sqref="C12:G13"/>
    </sheetView>
  </sheetViews>
  <sheetFormatPr defaultColWidth="11.5703125" defaultRowHeight="12.75"/>
  <cols>
    <col min="1" max="1" width="8.28515625" style="21" customWidth="1"/>
    <col min="2" max="2" width="8.85546875" style="214" customWidth="1"/>
    <col min="3" max="3" width="40.5703125" style="21" customWidth="1"/>
    <col min="4" max="4" width="17.5703125" style="21" customWidth="1"/>
    <col min="5" max="5" width="20.7109375" style="21" customWidth="1"/>
    <col min="6" max="6" width="5.28515625" style="215" customWidth="1"/>
    <col min="7" max="7" width="11.7109375" style="215" customWidth="1"/>
    <col min="8" max="8" width="10" style="216" customWidth="1"/>
    <col min="9" max="9" width="17.7109375" style="215" customWidth="1"/>
    <col min="10" max="10" width="11.5703125" style="21"/>
    <col min="11" max="11" width="14.7109375" style="21" customWidth="1"/>
    <col min="12" max="16384" width="11.5703125" style="21"/>
  </cols>
  <sheetData>
    <row r="1" spans="1:9" s="15" customFormat="1" ht="36.75" customHeight="1">
      <c r="A1" s="272" t="s">
        <v>0</v>
      </c>
      <c r="B1" s="272"/>
      <c r="C1" s="284" t="s">
        <v>1</v>
      </c>
      <c r="D1" s="284"/>
      <c r="E1" s="284"/>
      <c r="F1" s="284"/>
      <c r="G1" s="284"/>
      <c r="H1" s="284"/>
      <c r="I1" s="284"/>
    </row>
    <row r="2" spans="1:9" s="1" customFormat="1">
      <c r="A2" s="2"/>
      <c r="B2" s="217"/>
      <c r="C2" s="4"/>
      <c r="D2" s="5"/>
      <c r="E2" s="5"/>
      <c r="F2" s="6"/>
      <c r="G2" s="7"/>
      <c r="H2" s="8"/>
      <c r="I2" s="8"/>
    </row>
    <row r="3" spans="1:9" s="220" customFormat="1" ht="24" customHeight="1">
      <c r="A3" s="218"/>
      <c r="B3" s="219">
        <v>3</v>
      </c>
      <c r="C3" s="281" t="s">
        <v>378</v>
      </c>
      <c r="D3" s="281"/>
      <c r="E3" s="281"/>
      <c r="F3" s="281"/>
      <c r="G3" s="281"/>
      <c r="H3" s="281"/>
      <c r="I3" s="281"/>
    </row>
    <row r="4" spans="1:9" s="220" customFormat="1">
      <c r="A4" s="218"/>
      <c r="B4" s="221"/>
      <c r="C4" s="285" t="s">
        <v>379</v>
      </c>
      <c r="D4" s="285"/>
      <c r="E4" s="285"/>
      <c r="F4" s="285"/>
      <c r="G4" s="285"/>
      <c r="H4" s="285"/>
      <c r="I4" s="285"/>
    </row>
    <row r="5" spans="1:9">
      <c r="A5" s="132"/>
      <c r="B5" s="24"/>
      <c r="C5" s="8"/>
      <c r="D5" s="8"/>
      <c r="E5" s="8"/>
      <c r="F5" s="74"/>
      <c r="G5" s="133"/>
      <c r="H5" s="222"/>
      <c r="I5" s="223"/>
    </row>
    <row r="6" spans="1:9" s="228" customFormat="1" ht="14.85" customHeight="1">
      <c r="A6" s="224"/>
      <c r="B6" s="225" t="s">
        <v>380</v>
      </c>
      <c r="C6" s="286" t="s">
        <v>22</v>
      </c>
      <c r="D6" s="286"/>
      <c r="E6" s="286"/>
      <c r="F6" s="226"/>
      <c r="G6" s="226"/>
      <c r="H6" s="227"/>
      <c r="I6" s="287" t="s">
        <v>385</v>
      </c>
    </row>
    <row r="8" spans="1:9">
      <c r="A8" s="14"/>
      <c r="B8" s="28"/>
      <c r="C8" s="143"/>
      <c r="D8" s="143"/>
      <c r="E8" s="143"/>
      <c r="F8" s="143"/>
      <c r="G8" s="143"/>
      <c r="H8" s="143"/>
      <c r="I8" s="143"/>
    </row>
    <row r="9" spans="1:9" ht="12.75" customHeight="1">
      <c r="A9" s="23"/>
      <c r="B9" s="28">
        <f>'30-100-Gradjevinski radovi ViK'!B3</f>
        <v>100</v>
      </c>
      <c r="C9" s="283" t="str">
        <f>'30-100-Gradjevinski radovi ViK'!C3</f>
        <v>GRADJEVINSKI RADOVI UZ ViK / CONSTRUCTION WORKS FOR W&amp;S</v>
      </c>
      <c r="D9" s="283"/>
      <c r="E9" s="283"/>
      <c r="F9" s="283"/>
      <c r="G9" s="283"/>
      <c r="H9" s="17"/>
      <c r="I9" s="230">
        <f>'30-100-Gradjevinski radovi ViK'!$H$37</f>
        <v>0</v>
      </c>
    </row>
    <row r="10" spans="1:9">
      <c r="A10" s="23"/>
      <c r="B10" s="161"/>
      <c r="C10" s="229"/>
      <c r="D10" s="229"/>
      <c r="E10" s="229"/>
      <c r="F10" s="231"/>
      <c r="G10" s="232"/>
      <c r="H10" s="17"/>
      <c r="I10" s="233"/>
    </row>
    <row r="11" spans="1:9" ht="12.75" customHeight="1">
      <c r="A11" s="23"/>
      <c r="B11" s="28">
        <f>'30-200-Kanalizacija'!B3</f>
        <v>200</v>
      </c>
      <c r="C11" s="283" t="str">
        <f>'30-200-Kanalizacija'!C3</f>
        <v>KANALIZACIJA / SEWAGE WORKS</v>
      </c>
      <c r="D11" s="283"/>
      <c r="E11" s="283"/>
      <c r="F11" s="283"/>
      <c r="G11" s="283"/>
      <c r="H11" s="17"/>
      <c r="I11" s="230">
        <f>'30-200-Kanalizacija'!$H$44</f>
        <v>0</v>
      </c>
    </row>
    <row r="12" spans="1:9">
      <c r="A12" s="23"/>
      <c r="B12" s="161"/>
      <c r="C12" s="229"/>
      <c r="D12" s="229"/>
      <c r="E12" s="229"/>
      <c r="F12" s="231"/>
      <c r="G12" s="232"/>
      <c r="H12" s="17"/>
      <c r="I12" s="233"/>
    </row>
    <row r="13" spans="1:9" ht="12.75" customHeight="1">
      <c r="A13" s="23"/>
      <c r="B13" s="28">
        <f>'30-300-Vodovod'!B3</f>
        <v>300</v>
      </c>
      <c r="C13" s="283" t="str">
        <f>'30-300-Vodovod'!C3</f>
        <v>VODOVODNA MREŽA / WATER SUPPLY</v>
      </c>
      <c r="D13" s="283"/>
      <c r="E13" s="283"/>
      <c r="F13" s="283"/>
      <c r="G13" s="283"/>
      <c r="H13" s="17"/>
      <c r="I13" s="230">
        <f>'30-300-Vodovod'!$H$99</f>
        <v>0</v>
      </c>
    </row>
    <row r="14" spans="1:9">
      <c r="A14" s="23"/>
      <c r="B14" s="161"/>
      <c r="C14" s="229"/>
      <c r="D14" s="229"/>
      <c r="E14" s="229"/>
      <c r="F14" s="231"/>
      <c r="G14" s="232"/>
      <c r="H14" s="17"/>
      <c r="I14" s="233"/>
    </row>
    <row r="15" spans="1:9" ht="12.75" customHeight="1">
      <c r="A15" s="23"/>
      <c r="B15" s="28">
        <f>'30-400-Sanitarni pribor'!B3</f>
        <v>400</v>
      </c>
      <c r="C15" s="283" t="str">
        <f>'30-400-Sanitarni pribor'!$C$3</f>
        <v>SANITARNI OBJEKTI I PRIBOR /  SANITARY FACILITIES AND ACCESSORIES</v>
      </c>
      <c r="D15" s="283"/>
      <c r="E15" s="283"/>
      <c r="F15" s="283"/>
      <c r="G15" s="283"/>
      <c r="H15" s="17"/>
      <c r="I15" s="230">
        <f>'30-400-Sanitarni pribor'!$H$77</f>
        <v>0</v>
      </c>
    </row>
    <row r="16" spans="1:9">
      <c r="A16" s="23"/>
      <c r="B16" s="161"/>
      <c r="C16" s="229"/>
      <c r="D16" s="229"/>
      <c r="E16" s="229"/>
      <c r="F16" s="231"/>
      <c r="G16" s="232"/>
      <c r="H16" s="17"/>
      <c r="I16" s="233"/>
    </row>
    <row r="17" spans="1:9">
      <c r="A17" s="23"/>
      <c r="B17" s="28">
        <f>'30-500-Kišna kanalizacija'!B3</f>
        <v>500</v>
      </c>
      <c r="C17" s="29" t="str">
        <f>'30-500-Kišna kanalizacija'!$C$37</f>
        <v>ODVOD KIŠE SA KROVA SA PODPRITISKOM / ROOF DRAINAGE WITH UNDERPRESSURE</v>
      </c>
      <c r="D17" s="234"/>
      <c r="E17" s="234"/>
      <c r="F17" s="231"/>
      <c r="G17" s="232"/>
      <c r="H17" s="17"/>
      <c r="I17" s="235">
        <f>'30-500-Kišna kanalizacija'!$H$37</f>
        <v>0</v>
      </c>
    </row>
    <row r="18" spans="1:9">
      <c r="A18" s="23"/>
      <c r="B18" s="161"/>
      <c r="C18" s="229"/>
      <c r="D18" s="229"/>
      <c r="E18" s="229"/>
      <c r="F18" s="231"/>
      <c r="G18" s="232"/>
      <c r="H18" s="17"/>
      <c r="I18" s="233"/>
    </row>
    <row r="19" spans="1:9">
      <c r="A19" s="23"/>
      <c r="B19" s="24"/>
      <c r="C19" s="17"/>
      <c r="D19" s="17"/>
      <c r="E19" s="17"/>
      <c r="F19" s="23"/>
      <c r="G19" s="236"/>
      <c r="H19" s="17"/>
      <c r="I19" s="236"/>
    </row>
    <row r="20" spans="1:9" s="238" customFormat="1" ht="26.25" customHeight="1">
      <c r="A20" s="279" t="s">
        <v>76</v>
      </c>
      <c r="B20" s="279"/>
      <c r="C20" s="297" t="str">
        <f>C4</f>
        <v xml:space="preserve">REKAPITULACIJA RADOVA / SUMMARY TABLE FOR WORKS </v>
      </c>
      <c r="D20" s="297"/>
      <c r="E20" s="297"/>
      <c r="F20" s="297"/>
      <c r="G20" s="297"/>
      <c r="H20" s="296" t="s">
        <v>386</v>
      </c>
      <c r="I20" s="237">
        <f>SUM(I8:I19)</f>
        <v>0</v>
      </c>
    </row>
  </sheetData>
  <sheetProtection password="CC39" sheet="1" objects="1" scenarios="1"/>
  <mergeCells count="10">
    <mergeCell ref="C6:E6"/>
    <mergeCell ref="A1:B1"/>
    <mergeCell ref="C1:I1"/>
    <mergeCell ref="C3:I3"/>
    <mergeCell ref="C4:I4"/>
    <mergeCell ref="C9:G9"/>
    <mergeCell ref="C11:G11"/>
    <mergeCell ref="C13:G13"/>
    <mergeCell ref="C15:G15"/>
    <mergeCell ref="A20:B20"/>
  </mergeCells>
  <printOptions horizontalCentered="1"/>
  <pageMargins left="0.39374999999999999" right="0.39374999999999999" top="0.55138888888888893" bottom="0.59027777777777779" header="0.51180555555555551" footer="0.39374999999999999"/>
  <pageSetup paperSize="9" firstPageNumber="0" orientation="landscape" horizontalDpi="300" verticalDpi="300" r:id="rId1"/>
  <headerFooter alignWithMargins="0">
    <oddFooter>&amp;L&amp;"Arial Narrow,Обичан"&amp;8&amp;F / &amp;A&amp;R&amp;"Arial Narrow,Обичан"&amp;8&amp;P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30-000 Opsti opis ViK</vt:lpstr>
      <vt:lpstr>30-100-Gradjevinski radovi ViK</vt:lpstr>
      <vt:lpstr>30-200-Kanalizacija</vt:lpstr>
      <vt:lpstr>30-300-Vodovod</vt:lpstr>
      <vt:lpstr>30-400-Sanitarni pribor</vt:lpstr>
      <vt:lpstr>30-500-Kišna kanalizacija</vt:lpstr>
      <vt:lpstr>30 Rekapitulacija</vt:lpstr>
      <vt:lpstr>'30 Rekapitulacija'!Print_Area</vt:lpstr>
      <vt:lpstr>'30-000 Opsti opis ViK'!Print_Area</vt:lpstr>
      <vt:lpstr>'30-100-Gradjevinski radovi ViK'!Print_Area</vt:lpstr>
      <vt:lpstr>'30-200-Kanalizacija'!Print_Area</vt:lpstr>
      <vt:lpstr>'30-300-Vodovod'!Print_Area</vt:lpstr>
      <vt:lpstr>'30-400-Sanitarni pribor'!Print_Area</vt:lpstr>
      <vt:lpstr>'30-500-Kišna kanalizacija'!Print_Area</vt:lpstr>
      <vt:lpstr>'30 Rekapitulacija'!Print_Titles</vt:lpstr>
      <vt:lpstr>'30-100-Gradjevinski radovi ViK'!Print_Titles</vt:lpstr>
      <vt:lpstr>'30-200-Kanalizacija'!Print_Titles</vt:lpstr>
      <vt:lpstr>'30-300-Vodovod'!Print_Titles</vt:lpstr>
      <vt:lpstr>'30-400-Sanitarni pribor'!Print_Titles</vt:lpstr>
      <vt:lpstr>'30-500-Kišna kanalizacija'!Print_Titles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Djordje.Mojovic</dc:creator>
  <cp:lastModifiedBy>Djordje.Mojovic</cp:lastModifiedBy>
  <cp:lastPrinted>2018-08-20T09:25:35Z</cp:lastPrinted>
  <dcterms:created xsi:type="dcterms:W3CDTF">2018-08-14T15:58:13Z</dcterms:created>
  <dcterms:modified xsi:type="dcterms:W3CDTF">2018-08-20T09:26:54Z</dcterms:modified>
</cp:coreProperties>
</file>