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185" yWindow="-15" windowWidth="9660" windowHeight="12795" activeTab="5"/>
  </bookViews>
  <sheets>
    <sheet name="60 TT instalacije Opsti opis" sheetId="1" r:id="rId1"/>
    <sheet name="60.1 Podstanica sekundar" sheetId="2" r:id="rId2"/>
    <sheet name="60.2 Podstanica primar" sheetId="3" r:id="rId3"/>
    <sheet name="60.3 Cevna mreza" sheetId="4" r:id="rId4"/>
    <sheet name="60.4 Radijatori" sheetId="5" r:id="rId5"/>
    <sheet name="60 Rekapitulacija" sheetId="6" r:id="rId6"/>
    <sheet name="Sheet1" sheetId="7" r:id="rId7"/>
  </sheets>
  <definedNames>
    <definedName name="Excel_BuiltIn_Print_Area">#REF!</definedName>
    <definedName name="Excel_BuiltIn_Print_Titles">#REF!</definedName>
    <definedName name="Excel_BuiltIn_Print_Titles_1" localSheetId="5">#REF!</definedName>
    <definedName name="Excel_BuiltIn_Print_Titles_1">#REF!</definedName>
    <definedName name="Excel_BuiltIn_Print_Titles_1_1">#REF!</definedName>
    <definedName name="_xlnm.Print_Area" localSheetId="5">'60 Rekapitulacija'!$A$1:$E$20</definedName>
    <definedName name="_xlnm.Print_Area" localSheetId="1">'60.1 Podstanica sekundar'!$A$1:$H$73</definedName>
    <definedName name="_xlnm.Print_Area" localSheetId="2">'60.2 Podstanica primar'!$A$1:$H$55</definedName>
    <definedName name="_xlnm.Print_Area" localSheetId="3">'60.3 Cevna mreza'!$A$1:$H$38</definedName>
    <definedName name="_xlnm.Print_Area" localSheetId="4">'60.4 Radijatori'!$A$1:$H$119</definedName>
    <definedName name="_xlnm.Print_Titles" localSheetId="5">'60 Rekapitulacija'!$6:$6</definedName>
    <definedName name="_xlnm.Print_Titles" localSheetId="1">'60.1 Podstanica sekundar'!$11:$11</definedName>
    <definedName name="_xlnm.Print_Titles" localSheetId="2">'60.2 Podstanica primar'!$11:$11</definedName>
    <definedName name="_xlnm.Print_Titles" localSheetId="3">'60.3 Cevna mreza'!$10:$10</definedName>
    <definedName name="_xlnm.Print_Titles" localSheetId="4">'60.4 Radijatori'!$11:$11</definedName>
  </definedNames>
  <calcPr calcId="125725"/>
</workbook>
</file>

<file path=xl/calcChain.xml><?xml version="1.0" encoding="utf-8"?>
<calcChain xmlns="http://schemas.openxmlformats.org/spreadsheetml/2006/main">
  <c r="H13" i="2"/>
  <c r="H14"/>
  <c r="H16"/>
  <c r="H18"/>
  <c r="H21"/>
  <c r="H22"/>
  <c r="H23"/>
  <c r="H26"/>
  <c r="H27"/>
  <c r="H30"/>
  <c r="H31"/>
  <c r="H32"/>
  <c r="H36"/>
  <c r="H39"/>
  <c r="H42"/>
  <c r="H43"/>
  <c r="H46"/>
  <c r="H49"/>
  <c r="H50"/>
  <c r="H53"/>
  <c r="H54"/>
  <c r="H57"/>
  <c r="H59"/>
  <c r="H61"/>
  <c r="H64"/>
  <c r="H65"/>
  <c r="H68"/>
  <c r="H70"/>
  <c r="H12" i="3"/>
  <c r="H15"/>
  <c r="H17"/>
  <c r="H19"/>
  <c r="H21"/>
  <c r="H23"/>
  <c r="H25"/>
  <c r="H28"/>
  <c r="H31"/>
  <c r="H34"/>
  <c r="H37"/>
  <c r="H38"/>
  <c r="H39"/>
  <c r="H42"/>
  <c r="H45"/>
  <c r="H47"/>
  <c r="H49"/>
  <c r="H51"/>
  <c r="H12" i="4"/>
  <c r="H13"/>
  <c r="H14"/>
  <c r="H15"/>
  <c r="H16"/>
  <c r="H17"/>
  <c r="H18"/>
  <c r="H19"/>
  <c r="H20"/>
  <c r="H23"/>
  <c r="H28" s="1"/>
  <c r="H24"/>
  <c r="H25"/>
  <c r="H30"/>
  <c r="H32"/>
  <c r="H34"/>
  <c r="H14" i="5"/>
  <c r="H16"/>
  <c r="H17"/>
  <c r="H18"/>
  <c r="H19"/>
  <c r="H20"/>
  <c r="H21"/>
  <c r="H22"/>
  <c r="H26"/>
  <c r="F29"/>
  <c r="H29" s="1"/>
  <c r="F32"/>
  <c r="H32" s="1"/>
  <c r="F35"/>
  <c r="F39" s="1"/>
  <c r="H39" s="1"/>
  <c r="F37"/>
  <c r="H37" s="1"/>
  <c r="H42"/>
  <c r="H45"/>
  <c r="H48"/>
  <c r="H51"/>
  <c r="H54"/>
  <c r="H56"/>
  <c r="H58"/>
  <c r="H61"/>
  <c r="H62"/>
  <c r="H65"/>
  <c r="H68"/>
  <c r="H71"/>
  <c r="H74"/>
  <c r="H77"/>
  <c r="H80"/>
  <c r="H83"/>
  <c r="H84"/>
  <c r="H87"/>
  <c r="H88"/>
  <c r="H91"/>
  <c r="H94"/>
  <c r="H95"/>
  <c r="H98"/>
  <c r="H102"/>
  <c r="H103"/>
  <c r="H104"/>
  <c r="H105"/>
  <c r="H115"/>
  <c r="C18" i="6"/>
  <c r="B12" i="2"/>
  <c r="B16" s="1"/>
  <c r="B18" s="1"/>
  <c r="B20" s="1"/>
  <c r="B25" s="1"/>
  <c r="B29" s="1"/>
  <c r="B35" s="1"/>
  <c r="B38" s="1"/>
  <c r="B41" s="1"/>
  <c r="B45" s="1"/>
  <c r="B48" s="1"/>
  <c r="B52" s="1"/>
  <c r="B56" s="1"/>
  <c r="B59" s="1"/>
  <c r="B61" s="1"/>
  <c r="B63" s="1"/>
  <c r="B67" s="1"/>
  <c r="B70" s="1"/>
  <c r="A14"/>
  <c r="A16" s="1"/>
  <c r="A18" s="1"/>
  <c r="A21" s="1"/>
  <c r="A22" s="1"/>
  <c r="A23" s="1"/>
  <c r="A26" s="1"/>
  <c r="A27" s="1"/>
  <c r="A30" s="1"/>
  <c r="A31" s="1"/>
  <c r="A32" s="1"/>
  <c r="A35" s="1"/>
  <c r="A38" s="1"/>
  <c r="A42" s="1"/>
  <c r="A43" s="1"/>
  <c r="A45" s="1"/>
  <c r="A49" s="1"/>
  <c r="A50" s="1"/>
  <c r="A53" s="1"/>
  <c r="A54" s="1"/>
  <c r="A56" s="1"/>
  <c r="A59" s="1"/>
  <c r="A61" s="1"/>
  <c r="A64" s="1"/>
  <c r="A65" s="1"/>
  <c r="A67" s="1"/>
  <c r="A70" s="1"/>
  <c r="A12" i="3" s="1"/>
  <c r="A14" s="1"/>
  <c r="A17" s="1"/>
  <c r="A19" s="1"/>
  <c r="A21" s="1"/>
  <c r="A23" s="1"/>
  <c r="A25" s="1"/>
  <c r="A27" s="1"/>
  <c r="A30" s="1"/>
  <c r="A33" s="1"/>
  <c r="A37" s="1"/>
  <c r="A38" s="1"/>
  <c r="A39" s="1"/>
  <c r="A41" s="1"/>
  <c r="A44" s="1"/>
  <c r="A47" s="1"/>
  <c r="A49" s="1"/>
  <c r="A51" s="1"/>
  <c r="A12" i="4" s="1"/>
  <c r="A13" s="1"/>
  <c r="A14" s="1"/>
  <c r="A15" s="1"/>
  <c r="A16" s="1"/>
  <c r="A17" s="1"/>
  <c r="A18" s="1"/>
  <c r="A19" s="1"/>
  <c r="A20" s="1"/>
  <c r="A23" s="1"/>
  <c r="A24" s="1"/>
  <c r="A25" s="1"/>
  <c r="A27" s="1"/>
  <c r="A30" s="1"/>
  <c r="A32" s="1"/>
  <c r="A34" s="1"/>
  <c r="A14" i="5" s="1"/>
  <c r="A16" s="1"/>
  <c r="A17" s="1"/>
  <c r="A18" s="1"/>
  <c r="A19" s="1"/>
  <c r="A20" s="1"/>
  <c r="A21" s="1"/>
  <c r="A22" s="1"/>
  <c r="A24" s="1"/>
  <c r="A28" s="1"/>
  <c r="A31" s="1"/>
  <c r="A34" s="1"/>
  <c r="A37" s="1"/>
  <c r="A39" s="1"/>
  <c r="A41" s="1"/>
  <c r="A44" s="1"/>
  <c r="A47" s="1"/>
  <c r="A50" s="1"/>
  <c r="A54" s="1"/>
  <c r="A56" s="1"/>
  <c r="A58" s="1"/>
  <c r="A61" s="1"/>
  <c r="A62" s="1"/>
  <c r="A64" s="1"/>
  <c r="A67" s="1"/>
  <c r="A70" s="1"/>
  <c r="A73" s="1"/>
  <c r="A76" s="1"/>
  <c r="A79" s="1"/>
  <c r="A83" s="1"/>
  <c r="A84" s="1"/>
  <c r="A87" s="1"/>
  <c r="A88" s="1"/>
  <c r="A90" s="1"/>
  <c r="A94" s="1"/>
  <c r="A95" s="1"/>
  <c r="A97" s="1"/>
  <c r="A102" s="1"/>
  <c r="A103" s="1"/>
  <c r="A104" s="1"/>
  <c r="B73" i="2"/>
  <c r="B12" i="3"/>
  <c r="B14" s="1"/>
  <c r="B17" s="1"/>
  <c r="B19" s="1"/>
  <c r="B21" s="1"/>
  <c r="B23" s="1"/>
  <c r="B25" s="1"/>
  <c r="B27" s="1"/>
  <c r="B30" s="1"/>
  <c r="B33" s="1"/>
  <c r="B36" s="1"/>
  <c r="B41" s="1"/>
  <c r="B44" s="1"/>
  <c r="B47" s="1"/>
  <c r="B49" s="1"/>
  <c r="B51" s="1"/>
  <c r="B54"/>
  <c r="B11" i="4"/>
  <c r="B12" i="5"/>
  <c r="B118"/>
  <c r="H54" i="3" l="1"/>
  <c r="E11" i="6" s="1"/>
  <c r="H73" i="2"/>
  <c r="E9" i="6" s="1"/>
  <c r="H118" i="5"/>
  <c r="E15" i="6" s="1"/>
  <c r="A105" i="5"/>
  <c r="A107"/>
  <c r="H37" i="4"/>
  <c r="E13" i="6" s="1"/>
  <c r="H35" i="5"/>
  <c r="E18" i="6" l="1"/>
</calcChain>
</file>

<file path=xl/sharedStrings.xml><?xml version="1.0" encoding="utf-8"?>
<sst xmlns="http://schemas.openxmlformats.org/spreadsheetml/2006/main" count="655" uniqueCount="341">
  <si>
    <r>
      <t>Supply, delivery and installation of heat exchanger</t>
    </r>
    <r>
      <rPr>
        <sz val="10"/>
        <rFont val="Arial"/>
        <family val="2"/>
        <charset val="238"/>
      </rPr>
      <t xml:space="preserve"> (plate type, countercurrent-detachable). Capacity: 310kW with reserve ratio of 20%; temperature regime: primary-130/75ºC; secondary: 90/70°C; flange connections DN80.</t>
    </r>
  </si>
  <si>
    <r>
      <t>Nabavka, isporuka i montaža kombinovanog podešljivog regulatora protoka</t>
    </r>
    <r>
      <rPr>
        <sz val="10"/>
        <rFont val="Arial"/>
        <family val="2"/>
        <charset val="238"/>
      </rPr>
      <t xml:space="preserve"> (navojna veza) sa integralnim regulacionim ventilom AVQM DN40 sledećih karakteristika: DN40 PN16; Kvs=16m3/h; Qn=0.8-10m3/h; dp=32kPa; sa elektromotornim pogonom: AMV 10/14/230V</t>
    </r>
  </si>
  <si>
    <r>
      <t>Supply, delivery and installation of combined adjustable flow controlle</t>
    </r>
    <r>
      <rPr>
        <sz val="10"/>
        <rFont val="Arial"/>
        <family val="2"/>
        <charset val="238"/>
      </rPr>
      <t>r (threaded connection) with integrated control valve AVQM DN40 with following characteristics: DN40 PN16; Kvs=16m3/h; Qn=0.8-10m3/h; dp=32kPa; with electric actuator: AMV 10/14/230</t>
    </r>
  </si>
  <si>
    <t>DN40</t>
  </si>
  <si>
    <r>
      <t>Nabavka, isporuka i montaža elektronskog regulatora</t>
    </r>
    <r>
      <rPr>
        <sz val="10"/>
        <rFont val="Arial"/>
        <family val="2"/>
        <charset val="238"/>
      </rPr>
      <t xml:space="preserve">: - mogućnost programiranja preko PC ili PDA (Personal Digital Assistant) prema tehničkim uslovima distirbutera - JKP Toplane. Omogućena automatska regulacija protoka na primarnoj strani, mogućnost regulacije kruga temperature u sistemu daljinskog grejanja (temperaturni modul), mogućnost regulacije sistema za: održavanje pritiska, cirkulacionih pumpi i regualcije protoka. </t>
    </r>
  </si>
  <si>
    <r>
      <t>Supply, delivery and installation of electronic controller</t>
    </r>
    <r>
      <rPr>
        <sz val="10"/>
        <rFont val="Arial"/>
        <family val="2"/>
        <charset val="238"/>
      </rPr>
      <t>: - programmable via PC or PDA (Personal Digital Assistant) according to technical conditions of distributors available JKP Toplana. Automatic flow control is enabled on the primary side, the possibility of regulation circuit temperature in the district heating (thermal module), ability to control the system: maintaining pressure, circulation pumps and flow control.</t>
    </r>
  </si>
  <si>
    <r>
      <t xml:space="preserve">Nabavka, isporuka i montaža spoljnog senzora temperature: </t>
    </r>
    <r>
      <rPr>
        <sz val="10"/>
        <rFont val="Arial"/>
        <family val="2"/>
      </rPr>
      <t>opseg merenja -50ºC do 50ºC; dvožični sa izmenljivim priključcima.</t>
    </r>
  </si>
  <si>
    <r>
      <t xml:space="preserve">Supply, delivery and installation of external temperature sensor: </t>
    </r>
    <r>
      <rPr>
        <sz val="10"/>
        <rFont val="Arial"/>
        <family val="2"/>
      </rPr>
      <t>with range -50ºC to 50ºC, wire with interchangeable connectors</t>
    </r>
  </si>
  <si>
    <r>
      <t xml:space="preserve">Nabavka, isporuka i montaža uronskog senzora temperature + čaura DN15: </t>
    </r>
    <r>
      <rPr>
        <sz val="10"/>
        <rFont val="Arial"/>
        <family val="2"/>
      </rPr>
      <t>uronski u čauri do 100mm dužine, dvožični sa izmenljivim priključcima</t>
    </r>
  </si>
  <si>
    <t xml:space="preserve"> Pumpa sa mogućnosti automatske regulacije prema promeni pritiska i temperature u sistemu (frekventna regulacija); paremetri za odabir pumpe: max. protok: Q=4.2m3/h; max. pad pritiska: H=42kPa (0.42bara) (radne pumpe)</t>
  </si>
  <si>
    <t>Pump with automatic regulation of pressure and temperature changes in the system (frequency regulation); pump selection paramers: maximum flow: Q=4.2m3/h; maximum pressure drop: H=42kPa (0.42 bar) (duty pump)</t>
  </si>
  <si>
    <t xml:space="preserve"> Pumpa cirkulaciona standardna (rezervna); paremetri za odabir pumpe: max. protok: Q=4.2m3/h; max. pad pritiska: H=42kPa (0.42bara)</t>
  </si>
  <si>
    <t>Standard circulation pump (reserve pump); pump selection parameters: maximum flow: Q=4.2m3/h; maximum pressure drop: H=42kPa (0.42bar)</t>
  </si>
  <si>
    <r>
      <t xml:space="preserve">Supply, delivery and installation of immersion temperature sensor + casing DN15: </t>
    </r>
    <r>
      <rPr>
        <sz val="10"/>
        <rFont val="Arial"/>
        <family val="2"/>
      </rPr>
      <t>immersion in the capsule up to 100 mm in length, wire with interchangeable connectors</t>
    </r>
  </si>
  <si>
    <r>
      <t xml:space="preserve">Nabavka, isporuka i montaža uronskog radnog i zaštitnog senzora temperature  + čaura DN15: </t>
    </r>
    <r>
      <rPr>
        <sz val="10"/>
        <color indexed="8"/>
        <rFont val="Arial"/>
        <family val="2"/>
      </rPr>
      <t>uronski u čauri do 100mm dužine, dvožični sa izmenljivim priključcima</t>
    </r>
  </si>
  <si>
    <r>
      <t xml:space="preserve">Supply, delivery and installation of immersion operating and protection temperature sensor + casing DN15: </t>
    </r>
    <r>
      <rPr>
        <sz val="10"/>
        <color indexed="8"/>
        <rFont val="Arial"/>
        <family val="2"/>
      </rPr>
      <t xml:space="preserve">immersion in the capsule up to 100 mm in length, wire with interchangeable </t>
    </r>
    <r>
      <rPr>
        <b/>
        <sz val="10"/>
        <color indexed="8"/>
        <rFont val="Arial"/>
        <family val="2"/>
        <charset val="238"/>
      </rPr>
      <t>connectors</t>
    </r>
  </si>
  <si>
    <r>
      <t>Nabavka, isporuka i montaža transmitera pritiska</t>
    </r>
    <r>
      <rPr>
        <sz val="10"/>
        <rFont val="Arial"/>
        <family val="2"/>
        <charset val="238"/>
      </rPr>
      <t xml:space="preserve"> opsega 0-16(bar) + navojna veza DN15</t>
    </r>
  </si>
  <si>
    <r>
      <t>Supply, delivery and installation of pressure transmitter</t>
    </r>
    <r>
      <rPr>
        <sz val="10"/>
        <rFont val="Arial"/>
        <family val="2"/>
        <charset val="238"/>
      </rPr>
      <t xml:space="preserve"> with range 0-16 (bar) + threaded connection DN15</t>
    </r>
  </si>
  <si>
    <r>
      <t>Nabavka, isporuka i montaža ultrazvučnog merila toplote-kalorimetar,</t>
    </r>
    <r>
      <rPr>
        <sz val="10"/>
        <rFont val="Arial"/>
        <family val="2"/>
        <charset val="238"/>
      </rPr>
      <t xml:space="preserve"> uparen i baždaren sa računskom jedinicom i temperaturnim senzorima; nominalni protok: 6m3/h; napajanje: 3.65V (litijumska baterija); Mbus-modul za daljinsko očitavanje; radni pritisak NP 16.</t>
    </r>
  </si>
  <si>
    <r>
      <t>Supply, delivery and installation of ultrasonic heat meter-calorimete</t>
    </r>
    <r>
      <rPr>
        <sz val="10"/>
        <rFont val="Arial"/>
        <family val="2"/>
        <charset val="238"/>
      </rPr>
      <t>r, paired and calibrated with computer unit and temperature sensors; nominal flow: 6m3/h; power: 3.65V (lithium battery); MBus module for remote reading; operating pressure NP16.</t>
    </r>
  </si>
  <si>
    <t>DN25</t>
  </si>
  <si>
    <r>
      <t xml:space="preserve">Nabavka, isporuka i montaža vodomera za dopunu </t>
    </r>
    <r>
      <rPr>
        <sz val="10"/>
        <rFont val="Arial"/>
        <family val="2"/>
        <charset val="238"/>
      </rPr>
      <t>do 1.5m3/h, (navojna veza)</t>
    </r>
  </si>
  <si>
    <r>
      <t>Supply, delivery and installation of water meter</t>
    </r>
    <r>
      <rPr>
        <sz val="10"/>
        <rFont val="Arial"/>
        <family val="2"/>
        <charset val="238"/>
      </rPr>
      <t xml:space="preserve"> for supplemental capacity up to 1.5m3/h, (threaded connection)</t>
    </r>
  </si>
  <si>
    <t>DN15</t>
  </si>
  <si>
    <r>
      <t xml:space="preserve">Nabavka, isporuka i montaža reducira pritiska raspona </t>
    </r>
    <r>
      <rPr>
        <sz val="10"/>
        <rFont val="Arial"/>
        <family val="2"/>
        <charset val="238"/>
      </rPr>
      <t xml:space="preserve">redukcije 16/2 bar; (navojna veza)  </t>
    </r>
  </si>
  <si>
    <r>
      <t xml:space="preserve">Supply, delivery and installation of pressure reducer </t>
    </r>
    <r>
      <rPr>
        <sz val="10"/>
        <rFont val="Arial"/>
        <family val="2"/>
        <charset val="238"/>
      </rPr>
      <t>with reduction range of 16/2 bar; (threaded connection)</t>
    </r>
  </si>
  <si>
    <r>
      <t xml:space="preserve">Supply, delivery and installation of ball valve with plough </t>
    </r>
    <r>
      <rPr>
        <sz val="10"/>
        <rFont val="Arial"/>
        <family val="2"/>
        <charset val="238"/>
      </rPr>
      <t>(threaded connection) for operating pressure NP16:</t>
    </r>
  </si>
  <si>
    <t>DN 25</t>
  </si>
  <si>
    <t>DN 50</t>
  </si>
  <si>
    <r>
      <t xml:space="preserve">Supply, delivery and installation of ball valve with stem </t>
    </r>
    <r>
      <rPr>
        <sz val="10"/>
        <rFont val="Arial"/>
        <family val="2"/>
        <charset val="238"/>
      </rPr>
      <t>(flange connection) for operating pressure NP16</t>
    </r>
  </si>
  <si>
    <r>
      <t xml:space="preserve">Nabavka, isporuka i montaža kugla ventila sa polugom </t>
    </r>
    <r>
      <rPr>
        <sz val="10"/>
        <rFont val="Arial"/>
        <family val="2"/>
        <charset val="238"/>
      </rPr>
      <t>(prirubn. veza) za radni pritisak NP16</t>
    </r>
  </si>
  <si>
    <r>
      <t>Nabavka, isporuka i montaža kugla ventila sa polugom</t>
    </r>
    <r>
      <rPr>
        <sz val="10"/>
        <rFont val="Arial"/>
        <family val="2"/>
        <charset val="238"/>
      </rPr>
      <t xml:space="preserve"> (navojna veza) za radni pritisak NP16:</t>
    </r>
  </si>
  <si>
    <r>
      <t>Nabavka, isporuka i montaža hvatača prljavštine</t>
    </r>
    <r>
      <rPr>
        <sz val="10"/>
        <rFont val="Arial"/>
        <family val="2"/>
        <charset val="238"/>
      </rPr>
      <t>, (prirubn. veza) za rad.pritisak NP16</t>
    </r>
  </si>
  <si>
    <r>
      <t xml:space="preserve">Supply, delivery and installation of strainer </t>
    </r>
    <r>
      <rPr>
        <sz val="10"/>
        <rFont val="Arial"/>
        <family val="2"/>
        <charset val="238"/>
      </rPr>
      <t>(flange connection) for operating pressure NP16</t>
    </r>
  </si>
  <si>
    <r>
      <t>Nabavka, isporuka i montaža manometra sa slavinom za o</t>
    </r>
    <r>
      <rPr>
        <sz val="10"/>
        <rFont val="Arial"/>
        <family val="2"/>
        <charset val="238"/>
      </rPr>
      <t>pseg čitanja 0-16 bara; baždaren, klase 1.6.</t>
    </r>
  </si>
  <si>
    <r>
      <t xml:space="preserve">Supply, delivery and installation of pressure gauge with tap </t>
    </r>
    <r>
      <rPr>
        <sz val="10"/>
        <rFont val="Arial"/>
        <family val="2"/>
        <charset val="238"/>
      </rPr>
      <t>for 0-16 bar reading range; calibrated, class 1.6.</t>
    </r>
  </si>
  <si>
    <r>
      <t>Nabavka, isporuka i montaža odmuljno-odzračnog suda</t>
    </r>
    <r>
      <rPr>
        <sz val="10"/>
        <rFont val="Arial"/>
        <family val="2"/>
        <charset val="238"/>
      </rPr>
      <t xml:space="preserve"> DN125 x L=600mm</t>
    </r>
  </si>
  <si>
    <r>
      <t>Supply, delivery and installation of scum and air release vesse</t>
    </r>
    <r>
      <rPr>
        <sz val="10"/>
        <rFont val="Arial"/>
        <family val="2"/>
        <charset val="238"/>
      </rPr>
      <t>l DN125 x L=600mm</t>
    </r>
  </si>
  <si>
    <t xml:space="preserve">CEVNA MREŽA        PIPING </t>
  </si>
  <si>
    <t>DN15-(ø21,3x2,65)</t>
  </si>
  <si>
    <t>m</t>
  </si>
  <si>
    <t>DN20-(ø26,9x2,65)</t>
  </si>
  <si>
    <t>DN25-(ø33,7x3,25)</t>
  </si>
  <si>
    <t>d</t>
  </si>
  <si>
    <t>DN32-(ø42,4x3,25)</t>
  </si>
  <si>
    <t>e</t>
  </si>
  <si>
    <t>DN40-(ø48,3x3,25)</t>
  </si>
  <si>
    <t>f</t>
  </si>
  <si>
    <t>DN50-(ø60,3x3,65)</t>
  </si>
  <si>
    <t>g</t>
  </si>
  <si>
    <t>DN65-(ø76.1x3,65)</t>
  </si>
  <si>
    <t>h</t>
  </si>
  <si>
    <t>DN80-(ø88.9x4.05)</t>
  </si>
  <si>
    <t>i</t>
  </si>
  <si>
    <t>DN150-(ø165.1x4.85)</t>
  </si>
  <si>
    <t>60-302</t>
  </si>
  <si>
    <t>DN15-(ø21,3x2)</t>
  </si>
  <si>
    <t>DN25-(ø33,7x2.6)</t>
  </si>
  <si>
    <t>DN50-(ø60,3x2.9)</t>
  </si>
  <si>
    <t>60-303</t>
  </si>
  <si>
    <r>
      <t>Nabavka, isporuka i montaža spojnog zaptivnog materijala</t>
    </r>
    <r>
      <rPr>
        <sz val="10"/>
        <rFont val="Arial"/>
        <family val="2"/>
        <charset val="238"/>
      </rPr>
      <t>, konzole, obujmice, hamburčki lukovi, vezni oslonci, držači, pokretni i čvrsti oslonci, oksigen, disugas i sve ostalo vezano za nabavku i izradu i montažu cevne mreže.</t>
    </r>
  </si>
  <si>
    <t>Nabavka, isporuka i montaža kugla ventila sa polugom za radni pritisak NP6, dimenzije i lokacija:</t>
  </si>
  <si>
    <t>Nabavka, isporuka i montaža kuglaste slavina za radni pritisak NP6:</t>
  </si>
  <si>
    <t>Supply, delivery and installation of ball taps for operating pressure NP6:</t>
  </si>
  <si>
    <r>
      <t xml:space="preserve">Nabavka, isporuka i montaža manometra </t>
    </r>
    <r>
      <rPr>
        <sz val="10"/>
        <rFont val="Arial"/>
        <family val="2"/>
        <charset val="238"/>
      </rPr>
      <t>sa trokrakom slavinom za opseg čitanja 0-10 bara.</t>
    </r>
  </si>
  <si>
    <r>
      <t xml:space="preserve">Supply, delivery and installation of pressure gauge </t>
    </r>
    <r>
      <rPr>
        <sz val="10"/>
        <rFont val="Arial"/>
        <family val="2"/>
        <charset val="238"/>
      </rPr>
      <t>with three-pronged tap for            0 -10 bar reading range.</t>
    </r>
  </si>
  <si>
    <r>
      <t>Nabavka, isporuka i montaža termometra</t>
    </r>
    <r>
      <rPr>
        <sz val="10"/>
        <rFont val="Arial"/>
        <family val="2"/>
        <charset val="238"/>
      </rPr>
      <t xml:space="preserve"> Ø100  za opseg merenja 0-160ºC; priključak DN15; klase 1.6.</t>
    </r>
  </si>
  <si>
    <r>
      <t>Supply, delivery and installation  thermome</t>
    </r>
    <r>
      <rPr>
        <sz val="10"/>
        <rFont val="Arial"/>
        <family val="2"/>
        <charset val="238"/>
      </rPr>
      <t>ter Ø100 for measuring range                   0 -160ºC; DN15 connection; class 1.6.</t>
    </r>
  </si>
  <si>
    <r>
      <t>Nabavka, isporuka i ugradnja čeličnih cevi - teške navojne</t>
    </r>
    <r>
      <rPr>
        <sz val="10"/>
        <rFont val="Arial"/>
        <family val="2"/>
        <charset val="238"/>
      </rPr>
      <t xml:space="preserve"> (SRPS EN 10255), ispitane na pritisak NP6 sledećih dimenzija:</t>
    </r>
  </si>
  <si>
    <r>
      <t>Supply, delivery and installation of steel pipes - heavy threaded type</t>
    </r>
    <r>
      <rPr>
        <sz val="10"/>
        <rFont val="Arial"/>
        <family val="2"/>
        <charset val="238"/>
      </rPr>
      <t xml:space="preserve"> (SRPS EN 10255), tested for pressure NP6 and of the following dimensions:</t>
    </r>
  </si>
  <si>
    <r>
      <t>Nabavka, isporuka i ugradnja čeličnih bešavnih cevi</t>
    </r>
    <r>
      <rPr>
        <sz val="10"/>
        <rFont val="Arial"/>
        <family val="2"/>
        <charset val="238"/>
      </rPr>
      <t xml:space="preserve"> (SRPS EN 10297-1) sledećih dimenzija</t>
    </r>
  </si>
  <si>
    <r>
      <t>Supply, delivery and installation of seamless steel pipes</t>
    </r>
    <r>
      <rPr>
        <sz val="10"/>
        <rFont val="Arial"/>
        <family val="2"/>
        <charset val="238"/>
      </rPr>
      <t xml:space="preserve"> (SRPS EN 10297-1) with the following dimensions</t>
    </r>
  </si>
  <si>
    <r>
      <t>Supply, delivery and installation of connecting sealan</t>
    </r>
    <r>
      <rPr>
        <sz val="10"/>
        <rFont val="Arial"/>
        <family val="2"/>
        <charset val="238"/>
      </rPr>
      <t>t, brackets, clamps, smooth bends, connecting supports, saddles, mobile and solid supports, oxygen, acetylene and other items related to the supply, creation and installation of the pipe network.</t>
    </r>
  </si>
  <si>
    <t>50% od ukupne vrednosti  cevne mreže</t>
  </si>
  <si>
    <t>50% of the total value of pipe network</t>
  </si>
  <si>
    <t>paušal</t>
  </si>
  <si>
    <t>60-304</t>
  </si>
  <si>
    <r>
      <t xml:space="preserve">Nabavka, isporuka i bojenje osnovnom farbom </t>
    </r>
    <r>
      <rPr>
        <sz val="10"/>
        <rFont val="Arial"/>
        <family val="2"/>
        <charset val="238"/>
      </rPr>
      <t>u dva premaza, svih metalnih delova u podstanici kao što su varovi, nosači, prirubnice, sve neizolovane cevi, bojom postojanom na temperaturi do 120⁰C.</t>
    </r>
  </si>
  <si>
    <r>
      <t>Supply, delivery and application of primary pain</t>
    </r>
    <r>
      <rPr>
        <sz val="10"/>
        <rFont val="Arial"/>
        <family val="2"/>
        <charset val="238"/>
      </rPr>
      <t>t in two coats of all metal parts in the substation such as welds, girders, flanges, all non-insulated pipes, using paint stable at temperatures up to 120⁰C.</t>
    </r>
  </si>
  <si>
    <t>60-305</t>
  </si>
  <si>
    <r>
      <t>Nabavka, isporuka i izolacija horizontalne cevne mreže</t>
    </r>
    <r>
      <rPr>
        <sz val="10"/>
        <rFont val="Arial"/>
        <family val="2"/>
        <charset val="238"/>
      </rPr>
      <t xml:space="preserve"> i usponskih vodova kroz hodnik, staklenom vunom debljine 30mm, a zatim opšivanje aluminijuskim limom debljine 0.55mm. Predhodno sve delove dobro očistiti i zaštititi osnovnom bojom u dva premaza.</t>
    </r>
  </si>
  <si>
    <r>
      <t>Supply, delivery and insulation of horizontal pipe network</t>
    </r>
    <r>
      <rPr>
        <sz val="10"/>
        <rFont val="Arial"/>
        <family val="2"/>
        <charset val="238"/>
      </rPr>
      <t xml:space="preserve"> and corridor risers using 30mm thick glass wool and flashing using 0.55mm thick aluminium sheets. Prior to insulation, all parts are to be well cleaned and protected with two coats of primary paint.</t>
    </r>
  </si>
  <si>
    <t>60-306</t>
  </si>
  <si>
    <r>
      <t>Nabavka, isporuka i bušenje zidova za postavljanje nosač</t>
    </r>
    <r>
      <rPr>
        <sz val="10"/>
        <rFont val="Arial"/>
        <family val="2"/>
        <charset val="238"/>
      </rPr>
      <t>a i držača cevovoda, ankerisanje opreme, kao i ostali sitni nepredviđeni građevinski radovi vezani za instalaciju i opremu u podstanici.</t>
    </r>
  </si>
  <si>
    <r>
      <t>Supply, delivery and wall drilling</t>
    </r>
    <r>
      <rPr>
        <sz val="10"/>
        <rFont val="Arial"/>
        <family val="2"/>
        <charset val="238"/>
      </rPr>
      <t xml:space="preserve"> for installing pipe girders and saddles, equipment anchoring, and all other minor unforeseen construction works related to installation and equipment in the substation.</t>
    </r>
  </si>
  <si>
    <t xml:space="preserve">RADIJATORSKO GREJANJE                     RADIATOR HEATING </t>
  </si>
  <si>
    <r>
      <t xml:space="preserve">Nabavka, isporuka i montaža panelnih radijatora  </t>
    </r>
    <r>
      <rPr>
        <sz val="10"/>
        <rFont val="Arial"/>
        <family val="2"/>
        <charset val="238"/>
      </rPr>
      <t>komplet sa setovima i nosačima za kačenje i pričvršćivanje: dimenzije + toplotni kapacitet</t>
    </r>
  </si>
  <si>
    <r>
      <t xml:space="preserve">Supply, delivery and installation of panel radiators </t>
    </r>
    <r>
      <rPr>
        <sz val="10"/>
        <rFont val="Arial"/>
        <family val="2"/>
        <charset val="238"/>
      </rPr>
      <t>including sets and girders for mounting and securing: dimensions + heat capacity</t>
    </r>
  </si>
  <si>
    <t>Tip 11</t>
  </si>
  <si>
    <t>Type 11</t>
  </si>
  <si>
    <t>500/500  (523W)</t>
  </si>
  <si>
    <t>Tip 22</t>
  </si>
  <si>
    <t>Type 22</t>
  </si>
  <si>
    <t>500/500 (951W)</t>
  </si>
  <si>
    <t>500/600 (1141W)</t>
  </si>
  <si>
    <t>500/700 (1331W)</t>
  </si>
  <si>
    <t>500/800 (1522W)</t>
  </si>
  <si>
    <t>500/900 (1712W)</t>
  </si>
  <si>
    <t>500/1000 (1902W)</t>
  </si>
  <si>
    <t>500/1200 (2282W)</t>
  </si>
  <si>
    <t>60-402</t>
  </si>
  <si>
    <r>
      <t>Nabavka, isporuka i montaža cevnih toplotnih grejnih tela</t>
    </r>
    <r>
      <rPr>
        <sz val="10"/>
        <rFont val="Arial"/>
        <family val="2"/>
        <charset val="238"/>
      </rPr>
      <t xml:space="preserve"> sa komplet setovima za kačenje i pričvršćivanje: dimenzije + toplotni kapacitet</t>
    </r>
  </si>
  <si>
    <r>
      <t>Supply, delivery and installation of pipe heaters</t>
    </r>
    <r>
      <rPr>
        <sz val="10"/>
        <rFont val="Arial"/>
        <family val="2"/>
        <charset val="238"/>
      </rPr>
      <t xml:space="preserve"> including sets and girders for mounting and securing: dimensions + heat capacity</t>
    </r>
  </si>
  <si>
    <t>CRL</t>
  </si>
  <si>
    <t>1120/500 (877W)</t>
  </si>
  <si>
    <t>60-403</t>
  </si>
  <si>
    <r>
      <t>Nabavka, isporuka i montaža garniture usponskih ventila</t>
    </r>
    <r>
      <rPr>
        <sz val="10"/>
        <rFont val="Arial"/>
        <family val="2"/>
        <charset val="238"/>
      </rPr>
      <t xml:space="preserve"> (gornji+donji) za sistem jednocevnog grejanja sa protokom (50%).</t>
    </r>
  </si>
  <si>
    <r>
      <t xml:space="preserve">Supply, delivery and installation of riser valve sets </t>
    </r>
    <r>
      <rPr>
        <sz val="10"/>
        <rFont val="Arial"/>
        <family val="2"/>
        <charset val="238"/>
      </rPr>
      <t>(top + bottom) for one pipe heating system with flow (50%).</t>
    </r>
  </si>
  <si>
    <t>60-404</t>
  </si>
  <si>
    <r>
      <t>Nabavka, isporuka i montaža garniture uronskih ventila za sušače</t>
    </r>
    <r>
      <rPr>
        <sz val="10"/>
        <rFont val="Arial"/>
        <family val="2"/>
        <charset val="238"/>
      </rPr>
      <t xml:space="preserve"> (desni) za sistem jednocevnog grejanja sa protokom (50%).</t>
    </r>
  </si>
  <si>
    <r>
      <t>Supply, delivery and installation of immersion valve sets for dryers</t>
    </r>
    <r>
      <rPr>
        <sz val="10"/>
        <rFont val="Arial"/>
        <family val="2"/>
        <charset val="238"/>
      </rPr>
      <t xml:space="preserve"> (right) for one pipe heating system with flow (50%).</t>
    </r>
  </si>
  <si>
    <t>60-405</t>
  </si>
  <si>
    <t>Nabavka, isporuka i montaža cevi za usponske ventile.</t>
  </si>
  <si>
    <t>Supply, delivery and installation of pipes for riser valves.</t>
  </si>
  <si>
    <t>H-500</t>
  </si>
  <si>
    <t>60-406</t>
  </si>
  <si>
    <t>Nabavka, isporuka i montaža termostatskih glava.</t>
  </si>
  <si>
    <t>Supply, delivery and installation of thermostatic heads.</t>
  </si>
  <si>
    <t>60-407</t>
  </si>
  <si>
    <t>Nabavka, isporuka i montaža “Pip” salvina za prežnjenje radijatora.</t>
  </si>
  <si>
    <t>Supply, delivery and installation of Pip taps for emptying radiators.</t>
  </si>
  <si>
    <t>60-408</t>
  </si>
  <si>
    <r>
      <t>Nabavka, isporuka i montaža hvatača prljavštin</t>
    </r>
    <r>
      <rPr>
        <sz val="10"/>
        <rFont val="Arial"/>
        <family val="2"/>
        <charset val="238"/>
      </rPr>
      <t>e, (navojna veza) za rad.pritisak NP6</t>
    </r>
  </si>
  <si>
    <r>
      <t xml:space="preserve">Supply, delivery and installation of strainers </t>
    </r>
    <r>
      <rPr>
        <sz val="10"/>
        <rFont val="Arial"/>
        <family val="2"/>
        <charset val="238"/>
      </rPr>
      <t>(threaded connection) for operating pressure NP6</t>
    </r>
  </si>
  <si>
    <t>60-409</t>
  </si>
  <si>
    <t>Nabavka, isporuka i montaža balansnih ventila (navojni) NP6 tip: ASV-I; Kvs=1.6</t>
  </si>
  <si>
    <t>Supply, delivery and installation of balancing valves (threaded) NP6 type: ASV-I; Kvs=1.6</t>
  </si>
  <si>
    <t>60-410</t>
  </si>
  <si>
    <r>
      <t>Nabavka, isporuka i montaža regulatora diferencijalnog pritisk</t>
    </r>
    <r>
      <rPr>
        <sz val="10"/>
        <rFont val="Arial"/>
        <family val="2"/>
        <charset val="238"/>
      </rPr>
      <t>a tip: ASV-PV; Kvs=1.6</t>
    </r>
  </si>
  <si>
    <r>
      <t>Supply, delivery and installation of differential pressure regulator type</t>
    </r>
    <r>
      <rPr>
        <sz val="10"/>
        <rFont val="Arial"/>
        <family val="2"/>
        <charset val="238"/>
      </rPr>
      <t>: ASV-PV; Kvs=1.6</t>
    </r>
  </si>
  <si>
    <t>60-411</t>
  </si>
  <si>
    <t>Nabavka, isporuka i montaža – automatsko odzračno lonče.</t>
  </si>
  <si>
    <t>Supply, delivery and installation - automatic air release pot.</t>
  </si>
  <si>
    <t>60-412</t>
  </si>
  <si>
    <r>
      <t xml:space="preserve">Nabavka, isporuka i montaža kugla ventila sa plugom, </t>
    </r>
    <r>
      <rPr>
        <sz val="10"/>
        <rFont val="Arial"/>
        <family val="2"/>
        <charset val="238"/>
      </rPr>
      <t>SN-spoljni navoj za radni pritisak NP6.</t>
    </r>
  </si>
  <si>
    <r>
      <t>Supply, delivery and installation of ball valve with stem</t>
    </r>
    <r>
      <rPr>
        <sz val="10"/>
        <rFont val="Arial"/>
        <family val="2"/>
        <charset val="238"/>
      </rPr>
      <t>, SN-external thread for operating pressure NP6.</t>
    </r>
  </si>
  <si>
    <t>60-413</t>
  </si>
  <si>
    <r>
      <t>Nabavka, isporuka i montaža merača utroška energije – (ultrazvučno merilo</t>
    </r>
    <r>
      <rPr>
        <sz val="10"/>
        <rFont val="Arial"/>
        <family val="2"/>
        <charset val="238"/>
      </rPr>
      <t>) (NP6).       Protok: 0.6 m3/h; 110mm x G3/4B R1/2"</t>
    </r>
  </si>
  <si>
    <r>
      <t xml:space="preserve">Supply, delivery and installation of energy consumption meter </t>
    </r>
    <r>
      <rPr>
        <sz val="10"/>
        <rFont val="Arial"/>
        <family val="2"/>
        <charset val="238"/>
      </rPr>
      <t>- (ultrasonic meter) (NP6). Flow rate: 0.6 m3/h; 110mm x G3/4B R1/2"</t>
    </r>
  </si>
  <si>
    <t>60-414</t>
  </si>
  <si>
    <r>
      <t>Nabavka, isporuka i montaža M - bus modula za ultrazvučna merila</t>
    </r>
    <r>
      <rPr>
        <sz val="10"/>
        <rFont val="Arial"/>
        <family val="2"/>
        <charset val="238"/>
      </rPr>
      <t xml:space="preserve"> + baždarenje-prvi pregled.      </t>
    </r>
  </si>
  <si>
    <r>
      <t>Supply, delivery and installation of M - bus module for ultrasonic meters</t>
    </r>
    <r>
      <rPr>
        <sz val="10"/>
        <rFont val="Arial"/>
        <family val="2"/>
        <charset val="238"/>
      </rPr>
      <t xml:space="preserve"> + calibration - first inspection.</t>
    </r>
  </si>
  <si>
    <t>60-415</t>
  </si>
  <si>
    <t>Nabavka, isporuka i montaža Cu kolena-jednodelno.</t>
  </si>
  <si>
    <t>Supply, delivery and installation of Cu single-piece elbow.</t>
  </si>
  <si>
    <t>ø18</t>
  </si>
  <si>
    <t>ø22</t>
  </si>
  <si>
    <t>60-416</t>
  </si>
  <si>
    <t>Nabavka, isporuka i montaža - poluobilazni Cu luk.</t>
  </si>
  <si>
    <t>Supply, delivery and installation - Cu half-bypass bend.</t>
  </si>
  <si>
    <t>60-417</t>
  </si>
  <si>
    <t>Nabavka, isporuka i montaža - mesingani prelaz MS SN.</t>
  </si>
  <si>
    <t>Supply, delivery and installation - brass pass MS SN</t>
  </si>
  <si>
    <t>Ø18 – DN15</t>
  </si>
  <si>
    <t>60-418</t>
  </si>
  <si>
    <t>Nabavka, isporuka i montaža - pocinkovatih duplih navoja.</t>
  </si>
  <si>
    <t>Supply, delivery and installation - galvanized double threads.</t>
  </si>
  <si>
    <t>60-419</t>
  </si>
  <si>
    <t>Nabavka, isporuka i montaža - pocinkovatih T račvi.</t>
  </si>
  <si>
    <t>Supply, delivery and installation - galvanized T branches.</t>
  </si>
  <si>
    <t>60-420</t>
  </si>
  <si>
    <t>Nabavka, isporuka i montaža - pocinkovatih kolena.</t>
  </si>
  <si>
    <t>Supply, delivery and installation - galvanized elbows.</t>
  </si>
  <si>
    <t>60-421</t>
  </si>
  <si>
    <t>Nabavka, isporuka i montaža - "mini" ventila SN  NP6.</t>
  </si>
  <si>
    <t>Supply, delivery and installation - mini valves SN NP6.</t>
  </si>
  <si>
    <t>60-422</t>
  </si>
  <si>
    <t>Nabavka, isporuka i montaža - poluspojnica    Al-PEX SN.</t>
  </si>
  <si>
    <t>Supply, delivery and installation - half couplings Al-PEX SN.</t>
  </si>
  <si>
    <t>Ø16x2 – DN15</t>
  </si>
  <si>
    <t>Ø18x2 – DN15</t>
  </si>
  <si>
    <t>60-423</t>
  </si>
  <si>
    <t>Nabavka, isporuka i montaža Al PE-Xa cevi po dimenzijama.</t>
  </si>
  <si>
    <t>Supply, delivery and installation of Al PE-Xa pipes according to dimensions.</t>
  </si>
  <si>
    <t>Ø16x2</t>
  </si>
  <si>
    <t>Ø18x2</t>
  </si>
  <si>
    <t>60-424</t>
  </si>
  <si>
    <t>Nabavka, isporuka i montaža izolacionh cevi (polipropilen meki) za Al PE-Xa cevi, u koturu debljine 4mm.</t>
  </si>
  <si>
    <t>Supply, delivery and installation of insulation pipes (soft polypropylene) for Al PE-Xa pipes, in coils, with thickness of 4mm.</t>
  </si>
  <si>
    <t>ø26x4</t>
  </si>
  <si>
    <t>60-425</t>
  </si>
  <si>
    <t>Nabavka, isporuka i montaža bakarnih cevi (tvrde Cu cevi).</t>
  </si>
  <si>
    <t>Supply, delivery and installation of copper pipes (hard Cu pipes).</t>
  </si>
  <si>
    <t>Ø18 x 0.8</t>
  </si>
  <si>
    <t>Ø22 x 0.8</t>
  </si>
  <si>
    <t>60-426</t>
  </si>
  <si>
    <t>Nabavka, isporuka i montaža odzračnih sudova, sledećih dimenzija.</t>
  </si>
  <si>
    <t>Supply, delivery and installation of air release vessels, with the following dimensions.</t>
  </si>
  <si>
    <t>DN65 x 200mm</t>
  </si>
  <si>
    <t>60-427</t>
  </si>
  <si>
    <r>
      <t>Nabavka, isporuka i montaža razvodnih ormana za grejanje stanova I lokala</t>
    </r>
    <r>
      <rPr>
        <sz val="10"/>
        <rFont val="Arial"/>
        <family val="2"/>
        <charset val="238"/>
      </rPr>
      <t xml:space="preserve"> koji se postavljaju u hodnicima uz odgovarajuću vertikalu. Ormani su dvokrilni i jednkrilni, izrađeni od čeličnog lima plastificirani, opremljeni sa bravom za zaključavanje i tri ključa,   sledećih su dimenzija.</t>
    </r>
  </si>
  <si>
    <r>
      <t>Supply, delivery and installation of distribution cabinets for heating apartments and office space</t>
    </r>
    <r>
      <rPr>
        <sz val="10"/>
        <rFont val="Arial"/>
        <family val="2"/>
        <charset val="238"/>
      </rPr>
      <t xml:space="preserve"> that are placed in corridors along the appropriate riser line. Cabinets are of two-door and single-door type, made of steel coated with plastic, equipped with lock and three keys, with the following dimensions.</t>
    </r>
  </si>
  <si>
    <t>visina x širina x dubina (mm)</t>
  </si>
  <si>
    <t>height x width x depth (mm)</t>
  </si>
  <si>
    <t>900x1200x180 - dvokrilni (za 4 stana)</t>
  </si>
  <si>
    <t>900x1200x180 - two-door (for 4 apartments)</t>
  </si>
  <si>
    <t>900x1000x180 - dvokrilni (za 4 stana)</t>
  </si>
  <si>
    <t>900x1000x180 - two-door (for 4 apartments)</t>
  </si>
  <si>
    <t>900x800x180 - jednokrilni (za 2 i 3 stana)</t>
  </si>
  <si>
    <t>900x800x180 - single-door (for 2 and 3 apartments)</t>
  </si>
  <si>
    <t>600x600x180 - jednokrilni (za lokale)</t>
  </si>
  <si>
    <t>600x600x180 - single-door (for office space)</t>
  </si>
  <si>
    <t>60-428</t>
  </si>
  <si>
    <t>PRIPREMNO ZAVRŠNI RADOVI</t>
  </si>
  <si>
    <t>PRE-FINAL WORKS</t>
  </si>
  <si>
    <t>Radovi na pripremi i otvaranju gradilišta, razrada tehničke dokumentacije.</t>
  </si>
  <si>
    <t>Works on preparation and opening of construction site, development of technical documentation.</t>
  </si>
  <si>
    <t>Punjenje instalacije omekšanom vodom, ispitivanje na hladan vodeni pritisak</t>
  </si>
  <si>
    <t>Filling the installation with softened water, cold water pressure testing</t>
  </si>
  <si>
    <t>Topla proba celokupne instalacije uz odgovarajuće eventualne intervencije.</t>
  </si>
  <si>
    <t>Hot trial of the entire installation with appropriate interventions if necessary.</t>
  </si>
  <si>
    <t>Regulacija sistema (balansiranje sistema)</t>
  </si>
  <si>
    <t>System regulation (system balancing)</t>
  </si>
  <si>
    <t>Probni rad u trajanju od 8 (osam) radnih dana u zimskom režimu rada.</t>
  </si>
  <si>
    <t>Trial operation for a period of 8 (eight) working days in winter operation regime.</t>
  </si>
  <si>
    <t>Kompletan pregled instalacije posle probnog rada i otklanjanja uočenih nedostataka.</t>
  </si>
  <si>
    <t>Full inspection of the installation after trial operation and correction of identified defects.</t>
  </si>
  <si>
    <t>Kompletiranje dokumentacije za tehnički prijem. Izrada projekta izvedenog objekta</t>
  </si>
  <si>
    <t>Completion of documentation for technical acceptance. Preparation of as-built design.</t>
  </si>
  <si>
    <t>Otklanjanje eventualnih primedbi od strane komisije za tehnički prijem, puštanje instalacije u rad i primopredaja iste.</t>
  </si>
  <si>
    <t>Adressing possible objections made by the Commission for Technical Acceptance, installation commissioning and handover.</t>
  </si>
  <si>
    <t xml:space="preserve">REKAPITULACIJA RADOVA / SUMMARY TABLE FOR WORKS </t>
  </si>
  <si>
    <t>pos</t>
  </si>
  <si>
    <t>60-100</t>
  </si>
  <si>
    <t>TOPLOTNA PODSTANICA-SEKUNDARNI DEO    /  HEATING SUB-STATION - SECONDARY PART</t>
  </si>
  <si>
    <t>60-200</t>
  </si>
  <si>
    <t>TOPLOTNA PODSTANICA-PRIMARNI DEO  /   HEATING SUB-STATION - PRIMARY PART</t>
  </si>
  <si>
    <t>60-300</t>
  </si>
  <si>
    <t xml:space="preserve">CEVNA MREŽA  /   PIPING </t>
  </si>
  <si>
    <t>60-400</t>
  </si>
  <si>
    <t xml:space="preserve">RADIJATORSKO GREJANJE  /   RADIATOR HEATING </t>
  </si>
  <si>
    <t>Stambena zgrada u ulici Dositejevoj u Kraljevu - Faza 2 / Residential building in Dositejeva Street in Kraljevo - Phase 2</t>
  </si>
  <si>
    <t>TERMOTEHNIČKE INSTALACIJE / THERMOTECHNICAL INSTALLATIONS</t>
  </si>
  <si>
    <t>OPŠTI OPIS:</t>
  </si>
  <si>
    <t>GENERAL DESCRIPTION:</t>
  </si>
  <si>
    <t>Kao baza za podnošenje ponude, odnosno za sklapanje ugovora služi odobreni projekat. Svi ponuđači dobijaju projekat na uvid kao i tekst predrmera bez cena u koji će ponuđač unositi cene. Svi primerci predmera koji se daju ponuđačima su identični kao bi svi ponuđači imali iste uslove.</t>
  </si>
  <si>
    <t>The approved design will serve as basis for the submission of bids and conclusion of agreement. For review purposes, all bidders will be provided with the design and text of the bill of quantities without prices into which the bidder will enter prices. All copies of the bill of quantities provided to the bidders are identical, so as to allow the same conditions for all bidders.</t>
  </si>
  <si>
    <t>U ponudi moraju biti obuhvaćene cene za: potreban materijal odgovarajućeg kvaliteta; transport materijala unutar gradilišta; rad na izradi i montaži instalacija; pripremne radove; zaštitu i čuvanje opreme kao i kompletne instalacije u toku radova do konačne predaje korisniku; pomoćnu opremu i skele za montažu instalacije; čišćenje instalacija pre puštanja u probni rad; ispitivanje i probni rad sa pribavljanjem isprava o izvršenom ispitivanju i predajom odgovarajućih atesta i garancija za ugrađenu opremu i materijal.</t>
  </si>
  <si>
    <t>The bid must include prices for: required materials of adequate quality; transportation of materials within the construction site; work on the construction and assembly of installations; preliminary works; protection and preservation of equipment, as well as of the entire installation until final handover to the user; auxiliary equipment and scaffolding for installation assembly; installation cleaning prior to trial run; testing and trial run with obtainment of documents certifying the completion of testing and submisson of appropriate certificates and guarantees for the equipment and materials.</t>
  </si>
  <si>
    <t>Izvođač je dužan da pre početka radova izađe na gradilište i na licu mesta proveri uslove za početak radova i usklađenost izvođačkog projekta kao i planiranu dinamiku radova. U slučaju  izmena na terenu, objektu ili ako utvrdi da postoje neslaganja sa projektom instalacije, izvođač treba da traži od nadzornog organa uputstva za nastavak radova i srazmeran produžetak rokova.</t>
  </si>
  <si>
    <t>Prior to commencing works the contractor shall be required to visit the site and inspect the on location conditions for the commencement of works, construction design compliance and planned works schedule. In the event of changes in the field, building, or if discrepancies with installation design are found, the contractor must seek instructions for the continuation of works and proportionate extension of deadlines from a supervisory authority.</t>
  </si>
  <si>
    <t>Izvođač može ugraditi samo kvalitetan i ispravan materijal koji odgovara karakterisitkama iz predmera projekta. Za ugrađivanje neispravnog, odnosno neodgovarajućeg materijala, izvođač snosi punu odgovornost kao i troškove demontaže i ponovne montaže odgovarajućeg materijala.</t>
  </si>
  <si>
    <t>The contractor may install only proper materials of adequate quality that comply with the characteristics specified in the bill of quantities, The contractor shall bear full responsibility for installation of defective or improper materials and the cost of dismantling and reinstalling the proper materials.</t>
  </si>
  <si>
    <t>Samovoljno menjanje projekta od stane izvođača je zabranjeno. Za manje izmene koje funkcionalno, dimenziono ili po kapacitetu ne menjaju elemente i instalaciju u celini, dovoljna je  saglasnost nadzornog organa. Ukoliko se ukaže potreba za većim izmenama, onda je potrebno da odgovorni projektant preradi projekat i preda u proceduru za novo odobrenje.</t>
  </si>
  <si>
    <t>Arbitrary alterations of the design by the contractor are prohibited. For minor modifications that do not alter the elements or installation as a whole in terms of function, dimensions or capacity, approval by the supervisory authority will be sufficient. If major changes are required, the responsible designer shall be obligated to modify the design and begin procedure for a new permit.</t>
  </si>
  <si>
    <t>Izvođač je dužan da održava čistoću na gradilištu i za sobom ukloni sav višak odbačenog materijala koji je dužan da o svom trošku ukloni sa gradilišta.</t>
  </si>
  <si>
    <t>The contractor shall maintain the cleanliness of the site and for you remove any excess discarded material shall at his own expense removed from the site.</t>
  </si>
  <si>
    <t>Izvođač mora na gradilištu voditi građevinski dnevnik u kome moraju biti upisane sve promene i odstupanja od Glavnog projekta. Građevinski dnevnik overava nadzorni organ investitora.</t>
  </si>
  <si>
    <t>The contractor must keep an on-site construction diary in which all the changes and alterantions from the Main Design are recorded. The construction diary shall be certified by the investor's supervisory authority.</t>
  </si>
  <si>
    <t>Izvođač na gradilištu sve dogovore sa nadzornim organom potvrđuje preko građevinskog dnevnika. Na sve zahteve izvođača nadzorni organ mora dati rešenje u dogovorenom roku. U protivnom izođač ima pravo na srazmerno produženje roka za izvođenje i naknadu štete usled neažurnosti odgovornih lica.</t>
  </si>
  <si>
    <t>The site contractor shall confirm all arrangements with the supervisory authority by means of construction diary. All contractor requirements must be resolved by the supervisory authority within the agreed period. Failing that, the contractor shall have the right to a proportionate extension of the construction deadline and compensation due to inefficiency of the responsible person.</t>
  </si>
  <si>
    <t xml:space="preserve">Za sve stavke opreme koja ulazi u ponudu ponudjač je u obavezi da dostavi: </t>
  </si>
  <si>
    <t xml:space="preserve">For all the items of equipment that are part of the bid, the bidder is required to submit: </t>
  </si>
  <si>
    <r>
      <t xml:space="preserve">1. Papirnu verziju </t>
    </r>
    <r>
      <rPr>
        <i/>
        <sz val="10"/>
        <color indexed="63"/>
        <rFont val="Arial"/>
        <family val="2"/>
      </rPr>
      <t>data sheet</t>
    </r>
    <r>
      <rPr>
        <sz val="10"/>
        <color indexed="63"/>
        <rFont val="Arial"/>
        <family val="2"/>
      </rPr>
      <t xml:space="preserve">-ove sa jasno označenim tehničkim karakteristikama iz kojih se moze nedvosmisleno utvrditi da je ponuđena oprema u skladu predmerom i predračunom u stavkama opreme.  Na svim priloženim </t>
    </r>
    <r>
      <rPr>
        <i/>
        <sz val="10"/>
        <color indexed="63"/>
        <rFont val="Arial"/>
        <family val="2"/>
      </rPr>
      <t>data - sheet</t>
    </r>
    <r>
      <rPr>
        <sz val="10"/>
        <color indexed="63"/>
        <rFont val="Arial"/>
        <family val="2"/>
      </rPr>
      <t xml:space="preserve">-ovima opreme obavezno označiti šifru pozicije iz predmera (broj u drugoj koloni). Sve </t>
    </r>
    <r>
      <rPr>
        <i/>
        <sz val="10"/>
        <color indexed="63"/>
        <rFont val="Arial"/>
        <family val="2"/>
      </rPr>
      <t>data-sheet</t>
    </r>
    <r>
      <rPr>
        <sz val="10"/>
        <color indexed="63"/>
        <rFont val="Arial"/>
        <family val="2"/>
      </rPr>
      <t>-ove dati u registratoru, po redu predmerskih pozicija.</t>
    </r>
  </si>
  <si>
    <r>
      <t xml:space="preserve">1. Paper version of </t>
    </r>
    <r>
      <rPr>
        <i/>
        <sz val="10"/>
        <color indexed="63"/>
        <rFont val="Arial"/>
        <family val="2"/>
        <charset val="238"/>
      </rPr>
      <t>data sheets</t>
    </r>
    <r>
      <rPr>
        <sz val="10"/>
        <color indexed="63"/>
        <rFont val="Arial"/>
        <family val="2"/>
        <charset val="238"/>
      </rPr>
      <t xml:space="preserve"> with clearly marked technical characteristics from which it can be established unambiguously that the offered equipment in compliant with the bill of quantities and pricing with regards to items of equipment.  In all of the enclosed </t>
    </r>
    <r>
      <rPr>
        <i/>
        <sz val="10"/>
        <color indexed="63"/>
        <rFont val="Arial"/>
        <family val="2"/>
        <charset val="238"/>
      </rPr>
      <t>data sheets</t>
    </r>
    <r>
      <rPr>
        <sz val="10"/>
        <color indexed="63"/>
        <rFont val="Arial"/>
        <family val="2"/>
        <charset val="238"/>
      </rPr>
      <t xml:space="preserve">, the item code from the bill of quantities must be clearly shown (the number in the second column). All </t>
    </r>
    <r>
      <rPr>
        <i/>
        <sz val="10"/>
        <color indexed="63"/>
        <rFont val="Arial"/>
        <family val="2"/>
        <charset val="238"/>
      </rPr>
      <t>data sheets</t>
    </r>
    <r>
      <rPr>
        <sz val="10"/>
        <color indexed="63"/>
        <rFont val="Arial"/>
        <family val="2"/>
        <charset val="238"/>
      </rPr>
      <t xml:space="preserve"> are to be submitted in a binder, in the same order as items in the bill of quantities.</t>
    </r>
  </si>
  <si>
    <r>
      <t xml:space="preserve">2. Za svaku grupu radova ponuđač je u obavezi da  dostavi spisak internet lokacija gde se mogu preuzeti elektronske verzije  dostavljenih papirnih </t>
    </r>
    <r>
      <rPr>
        <i/>
        <sz val="10"/>
        <color indexed="63"/>
        <rFont val="Arial"/>
        <family val="2"/>
      </rPr>
      <t>data sheet</t>
    </r>
    <r>
      <rPr>
        <sz val="10"/>
        <color indexed="63"/>
        <rFont val="Arial"/>
        <family val="2"/>
      </rPr>
      <t>-ova. Spisak treba da sadrži oznaku šifre pozicije i internet stranica. Spisak dati u registratoru, ispred svake grupacije opreme koja na koju se taj spisak odnosi</t>
    </r>
  </si>
  <si>
    <r>
      <t xml:space="preserve">2. For each group of works, the bidder is required to submit a list of web addresses where electronic versions of submitted paper </t>
    </r>
    <r>
      <rPr>
        <i/>
        <sz val="10"/>
        <color indexed="63"/>
        <rFont val="Arial"/>
        <family val="2"/>
        <charset val="238"/>
      </rPr>
      <t>data sheets</t>
    </r>
    <r>
      <rPr>
        <sz val="10"/>
        <color indexed="63"/>
        <rFont val="Arial"/>
        <family val="2"/>
        <charset val="238"/>
      </rPr>
      <t xml:space="preserve"> can be downloaded. The list should include item code designation and web address. The list is to be submitted in the binder, before each respective group of equipment.</t>
    </r>
  </si>
  <si>
    <t>3. Ponuđač je obavezan da dostavi imena svih proizvođača tj. Robnih marki i zemlju porekla robe, kao i da garantuje dostupnost svih potrebnih atesta za sve proizvode koji se nude. Potrebni atesti moraju zadovoljavati SRPS standarde za tu vrstu primene.</t>
  </si>
  <si>
    <t>3. The bidder is obligated to submit the names of all manufacturers, i.e. brands and countries of origin of goods, as well as to guarantee the availability of all necessary certificates for all products that are offered. The required certificates must meet SRPS standards for that type of application.</t>
  </si>
  <si>
    <t>Zgrada / facility</t>
  </si>
  <si>
    <t>Stambeni objekat 2, II faza Urbane regeneracije naselja u Dositejevoj ulici u Kraljevu / Residental building 2, Second phase of Post-Earthquake Housing Reconstruction Project of the residential estate in Dositejeva Street  in Kraljevo</t>
  </si>
  <si>
    <t>TOPLOTNA PODSTANICA-SEKUNDARNI DEO        HEATING SUB-STATION - SECONDARY PART</t>
  </si>
  <si>
    <t>OPŠTA NAPOMENA:</t>
  </si>
  <si>
    <t>GENERAL NOTE:</t>
  </si>
  <si>
    <t>For all the items of equipment that are part of the bid, the bidder is required to submit:</t>
  </si>
  <si>
    <r>
      <t xml:space="preserve">1. Papirnu verziju </t>
    </r>
    <r>
      <rPr>
        <i/>
        <sz val="10"/>
        <color indexed="63"/>
        <rFont val="Arial"/>
        <family val="2"/>
        <charset val="238"/>
      </rPr>
      <t>data sheet</t>
    </r>
    <r>
      <rPr>
        <sz val="10"/>
        <color indexed="63"/>
        <rFont val="Arial"/>
        <family val="2"/>
        <charset val="238"/>
      </rPr>
      <t xml:space="preserve">-ove sa jasno označenim tehničkim karakteristikama iz kojih se moze nedvosmisleno utvrditi da je ponuđena oprema u skladu predmerom i predracunom u stavkama opreme.  Na svim priloženim </t>
    </r>
    <r>
      <rPr>
        <i/>
        <sz val="10"/>
        <color indexed="63"/>
        <rFont val="Arial"/>
        <family val="2"/>
        <charset val="238"/>
      </rPr>
      <t>data - sheet</t>
    </r>
    <r>
      <rPr>
        <sz val="10"/>
        <color indexed="63"/>
        <rFont val="Arial"/>
        <family val="2"/>
        <charset val="238"/>
      </rPr>
      <t xml:space="preserve">-ovima opreme obavezno označiti šifru pozicije iz predmera (broj u drugoj koloni). Sve </t>
    </r>
    <r>
      <rPr>
        <i/>
        <sz val="10"/>
        <color indexed="63"/>
        <rFont val="Arial"/>
        <family val="2"/>
        <charset val="238"/>
      </rPr>
      <t>data-sheet</t>
    </r>
    <r>
      <rPr>
        <sz val="10"/>
        <color indexed="63"/>
        <rFont val="Arial"/>
        <family val="2"/>
        <charset val="238"/>
      </rPr>
      <t>-ove dati u registratoru, po redu predmerskih pozicija.</t>
    </r>
  </si>
  <si>
    <t>1. The paper version of the data sheet's with clearly designated technical characteristics based on which can be unambiguously determined that the offered equipment is in accordance with the Bill of Quantities and pricing in the items of equipment. In all the accompanying data - sheets for the equipment, it is required to mark the code of the item in the Bill of Quantities (the number in the second column). All data-sheets should be given in a binder, in order of the BoQ items</t>
  </si>
  <si>
    <r>
      <t xml:space="preserve">2. Za svaku grupu radova ponuđač je u obavezi da  dostavi spisak internet lokacija gde se mogu preuzeti elektronske verzije  dostavljenih papirnih </t>
    </r>
    <r>
      <rPr>
        <i/>
        <sz val="10"/>
        <color indexed="63"/>
        <rFont val="Arial"/>
        <family val="2"/>
        <charset val="238"/>
      </rPr>
      <t>data sheet</t>
    </r>
    <r>
      <rPr>
        <sz val="10"/>
        <color indexed="63"/>
        <rFont val="Arial"/>
        <family val="2"/>
        <charset val="238"/>
      </rPr>
      <t>-ova. Spisak treba da sadrži oznaku šifre pozicije i internet stranica. Spisak dati u registratoru, ispred svake grupacije opreme koja na koju se taj spisak odnosi</t>
    </r>
  </si>
  <si>
    <t>2. For each group of works, the bidder is obliged to submit a list of internet pages where it is possible to download the electronic versions of the data sheets submitted in hard copies. The list should include the code of the item and the internet page. The list should be provided in the binder, in front of each group of equipment to which the list relates</t>
  </si>
  <si>
    <r>
      <t xml:space="preserve">3. Ukoliko se ista oprema pojavljuje u više pozicija, što je specifičan slučaj kod termotehničkih instalacija, obavezno povezati </t>
    </r>
    <r>
      <rPr>
        <i/>
        <sz val="10"/>
        <color indexed="63"/>
        <rFont val="Arial"/>
        <family val="2"/>
        <charset val="238"/>
      </rPr>
      <t>data sheet</t>
    </r>
    <r>
      <rPr>
        <sz val="10"/>
        <color indexed="63"/>
        <rFont val="Arial"/>
        <family val="2"/>
        <charset val="238"/>
      </rPr>
      <t xml:space="preserve"> sa svim šiframa pozicija na koje se taj </t>
    </r>
    <r>
      <rPr>
        <i/>
        <sz val="10"/>
        <color indexed="63"/>
        <rFont val="Arial"/>
        <family val="2"/>
        <charset val="238"/>
      </rPr>
      <t>data sheet</t>
    </r>
    <r>
      <rPr>
        <sz val="10"/>
        <color indexed="63"/>
        <rFont val="Arial"/>
        <family val="2"/>
        <charset val="238"/>
      </rPr>
      <t xml:space="preserve"> odnosi.</t>
    </r>
  </si>
  <si>
    <t>3. If the same equipment appears in multiple positions, which is a specific case for HVAC, be sure to connect the data sheet with all the item codes to which the data sheet refers.</t>
  </si>
  <si>
    <t>No.</t>
  </si>
  <si>
    <t>Pos.</t>
  </si>
  <si>
    <t>opis radova/ work description</t>
  </si>
  <si>
    <t>j.m.</t>
  </si>
  <si>
    <t>Nabavka, isporuka i montaža cirkulacionih pumpi:</t>
  </si>
  <si>
    <t>Supply, delivery and installation of circulation pumps:</t>
  </si>
  <si>
    <t>a</t>
  </si>
  <si>
    <t>kom/pcs</t>
  </si>
  <si>
    <t>b</t>
  </si>
  <si>
    <r>
      <t>Nabavka, isporuka i montaža zatvorenog membranskog ekspanzionog suda:</t>
    </r>
    <r>
      <rPr>
        <sz val="10"/>
        <rFont val="Arial"/>
        <family val="2"/>
        <charset val="238"/>
      </rPr>
      <t xml:space="preserve"> zapremine 500lit;    dimenzija; ø775mm i H=1423mm;     Max. radni pritisak p=10 bara;     Max. radna temperatura (-10?C do +110?C)</t>
    </r>
  </si>
  <si>
    <r>
      <t>Supply, delivery and installation of closed membrane expansion tank</t>
    </r>
    <r>
      <rPr>
        <sz val="10"/>
        <rFont val="Arial"/>
        <family val="2"/>
        <charset val="238"/>
      </rPr>
      <t>: volume 500lit; dimensions; ø775mm and H=1423mm; max operating pressure p=10 bar; max operating temperature (-10?C to +110?C)</t>
    </r>
  </si>
  <si>
    <r>
      <t>Nabavka materijala, izrada i montaža razdelnika i sabirnika</t>
    </r>
    <r>
      <rPr>
        <sz val="10"/>
        <rFont val="Arial"/>
        <family val="2"/>
        <charset val="238"/>
      </rPr>
      <t xml:space="preserve"> sa svim potrebnim priključcima prema grafičkoj dokumentaciji:
    razdelnik ø165.1x4.85mm L=1500mm
    sabirnik   ø165.1x4.85mm L=1300mm
    Komplet sa nosačima od profilnih cevi.</t>
    </r>
  </si>
  <si>
    <r>
      <t>Supply of materials, manufacture and installation of distributors and collectors</t>
    </r>
    <r>
      <rPr>
        <sz val="10"/>
        <rFont val="Arial"/>
        <family val="2"/>
        <charset val="238"/>
      </rPr>
      <t xml:space="preserve"> with all the necessary connections in compliance with graphical documentation:
     distributor ø165.1x4.85mm L=1500mm
     collector   ø165.1x4.85mm L=1300mm
     Set with profile pipe bearers.</t>
    </r>
  </si>
  <si>
    <t>Nabavka, isporuka i montaža leptir ventila za radni pritisak NP6.
Komplet sa prirubnicama:</t>
  </si>
  <si>
    <t>Supply, delivery and installation of butterfly valve for operating pressure NP6.
Set with flanges:</t>
  </si>
  <si>
    <t>DN 80</t>
  </si>
  <si>
    <t>DN 65</t>
  </si>
  <si>
    <t>c</t>
  </si>
  <si>
    <t>DN 40</t>
  </si>
  <si>
    <t>Nabavka, isporuka i montaža kosih balansirajućih ventila, dimenzija i lokacija:</t>
  </si>
  <si>
    <t>Supply, delivery and installation of landing balancing valves with the following dimensions  and locations:</t>
  </si>
  <si>
    <t>DN 20  (grana za lokale u podstanici)</t>
  </si>
  <si>
    <t>DN 20 (office area branch in the substation)</t>
  </si>
  <si>
    <t>kom/ pcs</t>
  </si>
  <si>
    <t>DN 65  (grane za lamele u podstanici)</t>
  </si>
  <si>
    <t>DN 65 (branches for bays in the substation)</t>
  </si>
  <si>
    <t>Supply, delivery and installation of ball valve with stem for operating pressure NP6, with the following dimensions and locations:</t>
  </si>
  <si>
    <t>DN 15  (hodnici i podstanica)</t>
  </si>
  <si>
    <t>DN 15  (corridors and substation)</t>
  </si>
  <si>
    <t>DN 20  (office area branch in the substation)</t>
  </si>
  <si>
    <t>DN 65  (branches for bays in the substation)</t>
  </si>
  <si>
    <t>DN 15</t>
  </si>
  <si>
    <t>Nabavka, isporuka i montaža hvatača prljavštine, komplet sa prirubnicama i kontra prirubnicama za radni pritisak NP6:</t>
  </si>
  <si>
    <t>Supply, delivery and installation of strainers, including flanges and counter flanges for operating pressure NP6:</t>
  </si>
  <si>
    <t>Nabavka, isporuka i montaža hvatača prljavštine, (navojna veza) za radni pritisak NP6:</t>
  </si>
  <si>
    <t>Supply, delivery and installation of strainers (threaded connection) for operating pressure NP6:</t>
  </si>
  <si>
    <t>DN 20</t>
  </si>
  <si>
    <t>Nabavka, isporuka i montaža nepovratnog ventila, komplet sa prirubnicama i kontra prirubnicama za radni pritisak NP6:</t>
  </si>
  <si>
    <t>Supply, delivery and installation of non-return valve, including flanges and counter flanges for operating pressure NP6:</t>
  </si>
  <si>
    <t>Nabavka, isporuka i montaža nepovratnog ventila, (navojna veza) za radni pritisak NP6:</t>
  </si>
  <si>
    <t>Supply, delivery and installation of non-return valve (threaded connection) for operating pressure NP6:</t>
  </si>
  <si>
    <t>Nabavka, isporuka i montaža ventila sigurnosti sa oprugom (baždareni na 4bara):</t>
  </si>
  <si>
    <t>Supply, delivery and installation of safety valve with spring (calibrated to 4 bar):</t>
  </si>
  <si>
    <t xml:space="preserve"> VS-DN25</t>
  </si>
  <si>
    <t xml:space="preserve"> VS-DN15</t>
  </si>
  <si>
    <r>
      <t>Nabavka, isporuka i montaža kompenzatora vibracija,</t>
    </r>
    <r>
      <rPr>
        <sz val="10"/>
        <rFont val="Arial"/>
        <family val="2"/>
        <charset val="238"/>
      </rPr>
      <t xml:space="preserve"> komplet sa prirubnicama i kontra prirubnicama za radni pritisak NP6:</t>
    </r>
  </si>
  <si>
    <r>
      <t>Supply, delivery and installation of vibration compensator</t>
    </r>
    <r>
      <rPr>
        <sz val="10"/>
        <rFont val="Arial"/>
        <family val="2"/>
        <charset val="238"/>
      </rPr>
      <t>, including flanges and counter flanges for operating pressure NP6:</t>
    </r>
  </si>
  <si>
    <r>
      <t xml:space="preserve">Nabavka, isporuka i montaža termometra </t>
    </r>
    <r>
      <rPr>
        <sz val="10"/>
        <rFont val="Arial"/>
        <family val="2"/>
        <charset val="238"/>
      </rPr>
      <t>u mesinganoj čauri za opseg merenja 0-120⁰C.</t>
    </r>
  </si>
  <si>
    <r>
      <t xml:space="preserve">Supply, delivery and installation of thermometer </t>
    </r>
    <r>
      <rPr>
        <sz val="10"/>
        <rFont val="Arial"/>
        <family val="2"/>
        <charset val="238"/>
      </rPr>
      <t>in brass sleeve for measuring range 0-120⁰C.</t>
    </r>
  </si>
  <si>
    <r>
      <t xml:space="preserve">Nabavka, isporuka i montaža merača utroška energije </t>
    </r>
    <r>
      <rPr>
        <sz val="10"/>
        <rFont val="Arial"/>
        <family val="2"/>
        <charset val="238"/>
      </rPr>
      <t>- kalorimetara za radni pritisak NP6:  Ultrazvučno merilo (daljinsko očitavanje)</t>
    </r>
  </si>
  <si>
    <r>
      <t xml:space="preserve">Supply, delivery and installation of energy consumption meter </t>
    </r>
    <r>
      <rPr>
        <sz val="10"/>
        <rFont val="Arial"/>
        <family val="2"/>
        <charset val="238"/>
      </rPr>
      <t>- calorimeter for operating pressure NP6: Ultrasonic meter (remote reading)</t>
    </r>
  </si>
  <si>
    <t>Nom.protok: 3.5m3/h; max.protok: 7m3/h;        dim: 260mm x G5/4</t>
  </si>
  <si>
    <t>Nominal flow: 3.5m3/h; max. flow: 7m3/h; dimensions: 260mm x G5/4</t>
  </si>
  <si>
    <t>Nom.protok: 0.6m3/h; max.protok: 1.2m3/h;     dim: 110mm x G3/4</t>
  </si>
  <si>
    <t>Nominal flow: 0.6m3/h; max. flow: 1.2m3/h; dimensions: 110mm x G3/4</t>
  </si>
  <si>
    <t>Nabavka, isporuka i montaža M - bus modula RTC + baždarenje - prvi pregled.</t>
  </si>
  <si>
    <t>Supply, delivery and installation of M - bus RTC module + calibration - first inspection.</t>
  </si>
  <si>
    <r>
      <t>Nabavka, isporuka i izolacija</t>
    </r>
    <r>
      <rPr>
        <sz val="10"/>
        <rFont val="Arial"/>
        <family val="2"/>
        <charset val="238"/>
      </rPr>
      <t xml:space="preserve"> za sve cevne razdelnike, sabirnike, razvodne cevi tople vode staklenom vunom debljine 30mm, a zatim opšivanje aluminijuskim limom debljine 0.55mm. Predhodno sve delove dobro očistiti i zaštititi osnovnom bojom u dva premaza.</t>
    </r>
  </si>
  <si>
    <r>
      <t>Supply, delivery and insulation</t>
    </r>
    <r>
      <rPr>
        <sz val="10"/>
        <rFont val="Arial"/>
        <family val="2"/>
        <charset val="238"/>
      </rPr>
      <t xml:space="preserve"> for all pipe manifolds, collectors, hot water distribution pipes, using 30mm thick glass wool, followed by flashing using 0.55 thick aluminium sheets. Prior to insulation, all parts are to be well-cleaned  and protected using two coats of primary paint.</t>
    </r>
  </si>
  <si>
    <t>m2</t>
  </si>
  <si>
    <t>UKUPNO</t>
  </si>
  <si>
    <t>TOPLOTNA PODSTANICA-PRIMARNI DEO        HEATING SUB-STATION - PRIMARY PART</t>
  </si>
  <si>
    <r>
      <t>Nabavka, isporuka i montaža izmenjivača toplote</t>
    </r>
    <r>
      <rPr>
        <sz val="10"/>
        <rFont val="Arial"/>
        <family val="2"/>
        <charset val="238"/>
      </rPr>
      <t xml:space="preserve"> (pločasti protivstrujni-rastavljivi) kapacitet: 310kW sa rezervom u površni od 20%; temperaturni režim: primar-130/75ºC; sekundar: 90/70ºC; prirubničke veze DN80.</t>
    </r>
  </si>
  <si>
    <t>iznos/ total
EUR</t>
  </si>
  <si>
    <t>60</t>
  </si>
  <si>
    <t>Zgrada/Facility</t>
  </si>
  <si>
    <t>količina / qty</t>
  </si>
  <si>
    <t>jed.cena EUR</t>
  </si>
  <si>
    <t>iznos/ total EUR</t>
  </si>
  <si>
    <t>TOTAL</t>
  </si>
</sst>
</file>

<file path=xl/styles.xml><?xml version="1.0" encoding="utf-8"?>
<styleSheet xmlns="http://schemas.openxmlformats.org/spreadsheetml/2006/main">
  <numFmts count="4">
    <numFmt numFmtId="164" formatCode="[$$-409]#,##0.00;[Red]\-[$$-409]#,##0.00"/>
    <numFmt numFmtId="165" formatCode="dd/mm/yyyy"/>
    <numFmt numFmtId="166" formatCode="&quot;30-&quot;000"/>
    <numFmt numFmtId="167" formatCode="&quot;60-&quot;000"/>
  </numFmts>
  <fonts count="33">
    <font>
      <sz val="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i/>
      <sz val="16"/>
      <color indexed="8"/>
      <name val="Arial"/>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sz val="10"/>
      <name val="Arial"/>
      <family val="2"/>
    </font>
    <font>
      <b/>
      <sz val="11"/>
      <color indexed="63"/>
      <name val="Calibri"/>
      <family val="2"/>
      <charset val="238"/>
    </font>
    <font>
      <b/>
      <i/>
      <u/>
      <sz val="11"/>
      <color indexed="8"/>
      <name val="Arial"/>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0"/>
      <name val="Arial"/>
      <family val="2"/>
      <charset val="238"/>
    </font>
    <font>
      <sz val="10"/>
      <color indexed="63"/>
      <name val="Arial"/>
      <family val="2"/>
      <charset val="238"/>
    </font>
    <font>
      <sz val="10"/>
      <color indexed="63"/>
      <name val="Arial"/>
      <family val="2"/>
    </font>
    <font>
      <i/>
      <sz val="10"/>
      <color indexed="63"/>
      <name val="Arial"/>
      <family val="2"/>
    </font>
    <font>
      <i/>
      <sz val="10"/>
      <color indexed="63"/>
      <name val="Arial"/>
      <family val="2"/>
      <charset val="238"/>
    </font>
    <font>
      <sz val="12"/>
      <name val="Arial"/>
      <family val="2"/>
      <charset val="238"/>
    </font>
    <font>
      <sz val="10"/>
      <name val="Arial Narrow"/>
      <family val="2"/>
      <charset val="238"/>
    </font>
    <font>
      <sz val="8"/>
      <name val="Arial"/>
      <family val="2"/>
      <charset val="238"/>
    </font>
    <font>
      <sz val="10"/>
      <color indexed="8"/>
      <name val="Arial"/>
      <family val="2"/>
      <charset val="238"/>
    </font>
    <font>
      <b/>
      <sz val="10"/>
      <color indexed="8"/>
      <name val="Arial"/>
      <family val="2"/>
      <charset val="238"/>
    </font>
    <font>
      <sz val="10"/>
      <color indexed="8"/>
      <name val="Arial"/>
      <family val="2"/>
    </font>
    <font>
      <b/>
      <sz val="11"/>
      <name val="Arial"/>
      <family val="2"/>
      <charset val="238"/>
    </font>
    <font>
      <sz val="10"/>
      <name val="Arial"/>
      <family val="2"/>
      <charset val="23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
      <patternFill patternType="solid">
        <fgColor theme="0" tint="-0.14999847407452621"/>
        <bgColor indexed="23"/>
      </patternFill>
    </fill>
    <fill>
      <patternFill patternType="solid">
        <fgColor theme="0" tint="-0.14999847407452621"/>
        <bgColor indexed="31"/>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style="hair">
        <color indexed="8"/>
      </bottom>
      <diagonal/>
    </border>
  </borders>
  <cellStyleXfs count="47">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0">
      <alignment horizontal="center"/>
    </xf>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8" fillId="0" borderId="0">
      <alignment horizontal="center" textRotation="90"/>
    </xf>
    <xf numFmtId="0" fontId="11" fillId="7" borderId="1" applyNumberFormat="0" applyAlignment="0" applyProtection="0"/>
    <xf numFmtId="0" fontId="12" fillId="0" borderId="5" applyNumberFormat="0" applyFill="0" applyAlignment="0" applyProtection="0"/>
    <xf numFmtId="0" fontId="13" fillId="22" borderId="0" applyNumberFormat="0" applyBorder="0" applyAlignment="0" applyProtection="0"/>
    <xf numFmtId="0" fontId="32" fillId="0" borderId="0"/>
    <xf numFmtId="0" fontId="14" fillId="0" borderId="0"/>
    <xf numFmtId="0" fontId="32" fillId="23" borderId="6" applyNumberFormat="0" applyAlignment="0" applyProtection="0"/>
    <xf numFmtId="0" fontId="15" fillId="20" borderId="7" applyNumberFormat="0" applyAlignment="0" applyProtection="0"/>
    <xf numFmtId="0" fontId="16" fillId="0" borderId="0"/>
    <xf numFmtId="164" fontId="16" fillId="0" borderId="0"/>
    <xf numFmtId="0" fontId="17" fillId="0" borderId="0" applyNumberFormat="0" applyFill="0" applyBorder="0" applyAlignment="0" applyProtection="0"/>
    <xf numFmtId="0" fontId="18" fillId="0" borderId="8" applyNumberFormat="0" applyFill="0" applyAlignment="0" applyProtection="0"/>
    <xf numFmtId="0" fontId="19" fillId="0" borderId="0" applyNumberFormat="0" applyFill="0" applyBorder="0" applyAlignment="0" applyProtection="0"/>
  </cellStyleXfs>
  <cellXfs count="237">
    <xf numFmtId="0" fontId="0" fillId="0" borderId="0" xfId="0"/>
    <xf numFmtId="0" fontId="32" fillId="0" borderId="0" xfId="38" applyAlignment="1">
      <alignment horizontal="center" vertical="top"/>
    </xf>
    <xf numFmtId="49" fontId="32" fillId="0" borderId="0" xfId="38" applyNumberFormat="1" applyAlignment="1">
      <alignment horizontal="center" vertical="top"/>
    </xf>
    <xf numFmtId="0" fontId="32" fillId="0" borderId="0" xfId="38" applyAlignment="1">
      <alignment horizontal="left" vertical="top" wrapText="1"/>
    </xf>
    <xf numFmtId="0" fontId="32" fillId="0" borderId="0" xfId="38" applyAlignment="1">
      <alignment horizontal="center"/>
    </xf>
    <xf numFmtId="0" fontId="32" fillId="0" borderId="0" xfId="38" applyAlignment="1">
      <alignment horizontal="right"/>
    </xf>
    <xf numFmtId="0" fontId="32" fillId="0" borderId="0" xfId="38" applyAlignment="1" applyProtection="1">
      <alignment horizontal="right"/>
      <protection locked="0"/>
    </xf>
    <xf numFmtId="0" fontId="32" fillId="0" borderId="0" xfId="38"/>
    <xf numFmtId="165" fontId="0" fillId="0" borderId="0" xfId="38" applyNumberFormat="1" applyFont="1" applyBorder="1" applyAlignment="1">
      <alignment horizontal="left" vertical="top"/>
    </xf>
    <xf numFmtId="0" fontId="20" fillId="0" borderId="0" xfId="38" applyFont="1" applyBorder="1" applyAlignment="1">
      <alignment horizontal="left" vertical="top"/>
    </xf>
    <xf numFmtId="0" fontId="20" fillId="0" borderId="0" xfId="38" applyFont="1" applyBorder="1" applyAlignment="1">
      <alignment horizontal="center"/>
    </xf>
    <xf numFmtId="0" fontId="20" fillId="0" borderId="0" xfId="38" applyFont="1" applyBorder="1" applyAlignment="1">
      <alignment horizontal="right"/>
    </xf>
    <xf numFmtId="0" fontId="0" fillId="0" borderId="0" xfId="38" applyFont="1" applyBorder="1" applyAlignment="1">
      <alignment horizontal="left" vertical="top"/>
    </xf>
    <xf numFmtId="0" fontId="0" fillId="0" borderId="0" xfId="38" applyFont="1" applyBorder="1" applyAlignment="1">
      <alignment horizontal="center"/>
    </xf>
    <xf numFmtId="0" fontId="0" fillId="0" borderId="0" xfId="38" applyFont="1" applyBorder="1" applyAlignment="1">
      <alignment horizontal="right"/>
    </xf>
    <xf numFmtId="0" fontId="0" fillId="0" borderId="0" xfId="38" applyFont="1" applyBorder="1" applyAlignment="1" applyProtection="1">
      <alignment horizontal="right"/>
      <protection locked="0"/>
    </xf>
    <xf numFmtId="0" fontId="20" fillId="0" borderId="0" xfId="0" applyFont="1" applyBorder="1" applyAlignment="1">
      <alignment horizontal="center" vertical="center" wrapText="1"/>
    </xf>
    <xf numFmtId="0" fontId="20" fillId="0" borderId="0" xfId="0" applyFont="1" applyBorder="1" applyAlignment="1">
      <alignment vertical="center"/>
    </xf>
    <xf numFmtId="0" fontId="20" fillId="0" borderId="0" xfId="0" applyFont="1" applyBorder="1" applyAlignment="1">
      <alignment vertical="center" wrapText="1"/>
    </xf>
    <xf numFmtId="0" fontId="20" fillId="0" borderId="0" xfId="0" applyFont="1" applyBorder="1" applyAlignment="1">
      <alignment horizontal="right" vertical="center" wrapText="1"/>
    </xf>
    <xf numFmtId="0" fontId="20" fillId="0" borderId="0" xfId="0" applyFont="1" applyAlignment="1">
      <alignment vertical="center"/>
    </xf>
    <xf numFmtId="0" fontId="0" fillId="0" borderId="9" xfId="38" applyFont="1" applyBorder="1" applyAlignment="1">
      <alignment horizontal="center" wrapText="1"/>
    </xf>
    <xf numFmtId="49" fontId="0" fillId="0" borderId="9" xfId="38" applyNumberFormat="1" applyFont="1" applyBorder="1" applyAlignment="1">
      <alignment horizontal="center" wrapText="1"/>
    </xf>
    <xf numFmtId="0" fontId="0" fillId="0" borderId="9" xfId="38" applyFont="1" applyBorder="1" applyAlignment="1">
      <alignment horizontal="left" vertical="top" wrapText="1"/>
    </xf>
    <xf numFmtId="0" fontId="0" fillId="0" borderId="9" xfId="38" applyFont="1" applyBorder="1" applyAlignment="1">
      <alignment horizontal="right" wrapText="1"/>
    </xf>
    <xf numFmtId="0" fontId="0" fillId="0" borderId="9" xfId="38" applyFont="1" applyBorder="1" applyAlignment="1" applyProtection="1">
      <alignment horizontal="right" wrapText="1"/>
      <protection locked="0"/>
    </xf>
    <xf numFmtId="0" fontId="0" fillId="0" borderId="10" xfId="38" applyFont="1" applyBorder="1" applyAlignment="1">
      <alignment horizontal="center" vertical="top" wrapText="1"/>
    </xf>
    <xf numFmtId="0" fontId="21" fillId="0" borderId="10" xfId="38" applyFont="1" applyBorder="1" applyAlignment="1">
      <alignment horizontal="left" vertical="top" wrapText="1"/>
    </xf>
    <xf numFmtId="0" fontId="0" fillId="0" borderId="12" xfId="38" applyFont="1" applyBorder="1" applyAlignment="1">
      <alignment horizontal="right" wrapText="1"/>
    </xf>
    <xf numFmtId="0" fontId="0" fillId="0" borderId="13" xfId="38" applyFont="1" applyBorder="1" applyAlignment="1">
      <alignment horizontal="center" vertical="top" wrapText="1"/>
    </xf>
    <xf numFmtId="0" fontId="0" fillId="0" borderId="14" xfId="38" applyFont="1" applyBorder="1" applyAlignment="1">
      <alignment horizontal="right" wrapText="1"/>
    </xf>
    <xf numFmtId="0" fontId="32" fillId="0" borderId="15" xfId="38" applyBorder="1" applyAlignment="1">
      <alignment horizontal="center" vertical="top"/>
    </xf>
    <xf numFmtId="0" fontId="32" fillId="0" borderId="17" xfId="38" applyBorder="1" applyAlignment="1">
      <alignment horizontal="right"/>
    </xf>
    <xf numFmtId="0" fontId="32" fillId="0" borderId="0" xfId="38" applyAlignment="1">
      <alignment vertical="center"/>
    </xf>
    <xf numFmtId="0" fontId="32" fillId="0" borderId="18" xfId="38" applyBorder="1" applyAlignment="1">
      <alignment horizontal="center" vertical="top"/>
    </xf>
    <xf numFmtId="0" fontId="32" fillId="0" borderId="19" xfId="38" applyBorder="1" applyAlignment="1">
      <alignment horizontal="right"/>
    </xf>
    <xf numFmtId="0" fontId="32" fillId="0" borderId="10" xfId="38" applyBorder="1" applyAlignment="1">
      <alignment horizontal="center" vertical="top"/>
    </xf>
    <xf numFmtId="0" fontId="32" fillId="0" borderId="12" xfId="38" applyBorder="1" applyAlignment="1">
      <alignment horizontal="right"/>
    </xf>
    <xf numFmtId="49" fontId="20" fillId="0" borderId="0" xfId="38" applyNumberFormat="1" applyFont="1" applyAlignment="1">
      <alignment horizontal="center" vertical="top"/>
    </xf>
    <xf numFmtId="165" fontId="0" fillId="0" borderId="0" xfId="0" applyNumberFormat="1" applyFont="1" applyFill="1" applyBorder="1" applyAlignment="1">
      <alignment horizontal="left" vertical="top" wrapText="1"/>
    </xf>
    <xf numFmtId="0" fontId="25" fillId="0" borderId="0" xfId="0" applyFont="1" applyFill="1" applyBorder="1" applyAlignment="1">
      <alignment horizontal="left" vertical="top" wrapText="1"/>
    </xf>
    <xf numFmtId="0" fontId="0" fillId="0" borderId="0" xfId="0" applyFont="1"/>
    <xf numFmtId="0" fontId="0" fillId="0" borderId="0" xfId="0" applyFont="1" applyBorder="1" applyAlignment="1">
      <alignment horizontal="left"/>
    </xf>
    <xf numFmtId="0" fontId="0" fillId="0" borderId="0" xfId="0" applyFont="1" applyBorder="1" applyAlignment="1">
      <alignment horizontal="left" vertical="top"/>
    </xf>
    <xf numFmtId="0" fontId="0" fillId="0" borderId="0" xfId="0" applyFont="1" applyBorder="1" applyAlignment="1">
      <alignment horizontal="center" vertical="top"/>
    </xf>
    <xf numFmtId="0" fontId="0" fillId="0" borderId="0" xfId="0" applyFont="1" applyBorder="1" applyAlignment="1">
      <alignment horizontal="right" vertical="top"/>
    </xf>
    <xf numFmtId="0" fontId="0" fillId="0" borderId="0" xfId="0" applyFont="1" applyBorder="1" applyAlignment="1">
      <alignment vertical="top"/>
    </xf>
    <xf numFmtId="0" fontId="0" fillId="0" borderId="0" xfId="0" applyFont="1" applyBorder="1" applyAlignment="1">
      <alignment horizontal="center" vertical="top" wrapText="1"/>
    </xf>
    <xf numFmtId="166" fontId="20" fillId="0" borderId="0" xfId="0" applyNumberFormat="1" applyFont="1" applyBorder="1" applyAlignment="1">
      <alignment horizontal="center" vertical="top" wrapText="1"/>
    </xf>
    <xf numFmtId="0" fontId="0" fillId="0" borderId="0" xfId="0" applyFont="1" applyBorder="1" applyAlignment="1">
      <alignment vertical="top" wrapText="1"/>
    </xf>
    <xf numFmtId="0" fontId="0" fillId="0" borderId="0" xfId="0" applyFont="1" applyBorder="1" applyAlignment="1">
      <alignment horizontal="center" wrapText="1"/>
    </xf>
    <xf numFmtId="0" fontId="0" fillId="0" borderId="0" xfId="0" applyFont="1" applyBorder="1" applyAlignment="1">
      <alignment horizontal="right" wrapText="1"/>
    </xf>
    <xf numFmtId="0" fontId="0" fillId="0" borderId="0" xfId="0" applyFont="1" applyBorder="1" applyAlignment="1">
      <alignment horizontal="center" vertical="center"/>
    </xf>
    <xf numFmtId="167" fontId="20" fillId="0" borderId="0" xfId="38" applyNumberFormat="1" applyFont="1" applyFill="1" applyBorder="1" applyAlignment="1">
      <alignment horizontal="center"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0" xfId="0" applyFont="1" applyAlignment="1">
      <alignment vertical="center"/>
    </xf>
    <xf numFmtId="0" fontId="0" fillId="0" borderId="0" xfId="38" applyFont="1" applyBorder="1" applyAlignment="1">
      <alignment horizontal="center" vertical="top" wrapText="1"/>
    </xf>
    <xf numFmtId="49" fontId="20" fillId="0" borderId="0" xfId="38" applyNumberFormat="1" applyFont="1" applyBorder="1" applyAlignment="1">
      <alignment horizontal="center" vertical="top" wrapText="1"/>
    </xf>
    <xf numFmtId="0" fontId="0" fillId="0" borderId="0" xfId="38" applyFont="1" applyBorder="1" applyAlignment="1">
      <alignment horizontal="left" vertical="top" wrapText="1"/>
    </xf>
    <xf numFmtId="0" fontId="0" fillId="0" borderId="0" xfId="38" applyFont="1" applyBorder="1" applyAlignment="1">
      <alignment horizontal="center" wrapText="1"/>
    </xf>
    <xf numFmtId="0" fontId="0" fillId="0" borderId="0" xfId="38" applyFont="1" applyBorder="1" applyAlignment="1">
      <alignment horizontal="right" wrapText="1"/>
    </xf>
    <xf numFmtId="0" fontId="0" fillId="0" borderId="0" xfId="38" applyFont="1" applyBorder="1" applyAlignment="1" applyProtection="1">
      <alignment horizontal="right" wrapText="1"/>
      <protection locked="0"/>
    </xf>
    <xf numFmtId="0" fontId="0" fillId="0" borderId="15" xfId="38" applyFont="1" applyBorder="1" applyAlignment="1">
      <alignment horizontal="center" wrapText="1"/>
    </xf>
    <xf numFmtId="49" fontId="20" fillId="0" borderId="16" xfId="38" applyNumberFormat="1" applyFont="1" applyBorder="1" applyAlignment="1">
      <alignment horizontal="center" wrapText="1"/>
    </xf>
    <xf numFmtId="0" fontId="0" fillId="0" borderId="16" xfId="38" applyFont="1" applyBorder="1" applyAlignment="1">
      <alignment horizontal="left" vertical="top" wrapText="1"/>
    </xf>
    <xf numFmtId="0" fontId="0" fillId="0" borderId="15" xfId="38" applyFont="1" applyBorder="1" applyAlignment="1">
      <alignment horizontal="left" vertical="top" wrapText="1"/>
    </xf>
    <xf numFmtId="0" fontId="0" fillId="0" borderId="16" xfId="38" applyFont="1" applyBorder="1" applyAlignment="1">
      <alignment horizontal="center" wrapText="1"/>
    </xf>
    <xf numFmtId="0" fontId="0" fillId="0" borderId="16" xfId="38" applyFont="1" applyBorder="1" applyAlignment="1">
      <alignment horizontal="right" wrapText="1"/>
    </xf>
    <xf numFmtId="0" fontId="0" fillId="0" borderId="16" xfId="38" applyFont="1" applyBorder="1" applyAlignment="1" applyProtection="1">
      <alignment horizontal="right" wrapText="1"/>
      <protection locked="0"/>
    </xf>
    <xf numFmtId="0" fontId="0" fillId="0" borderId="17" xfId="38" applyFont="1" applyBorder="1" applyAlignment="1">
      <alignment horizontal="right" wrapText="1"/>
    </xf>
    <xf numFmtId="0" fontId="0" fillId="0" borderId="18" xfId="38" applyFont="1" applyBorder="1" applyAlignment="1">
      <alignment horizontal="center" wrapText="1"/>
    </xf>
    <xf numFmtId="49" fontId="20" fillId="0" borderId="0" xfId="38" applyNumberFormat="1" applyFont="1" applyBorder="1" applyAlignment="1">
      <alignment horizontal="center" wrapText="1"/>
    </xf>
    <xf numFmtId="0" fontId="21" fillId="0" borderId="0" xfId="38" applyFont="1" applyBorder="1" applyAlignment="1">
      <alignment horizontal="left" vertical="top" wrapText="1"/>
    </xf>
    <xf numFmtId="0" fontId="21" fillId="0" borderId="18" xfId="38" applyFont="1" applyBorder="1" applyAlignment="1">
      <alignment horizontal="left" vertical="top" wrapText="1"/>
    </xf>
    <xf numFmtId="0" fontId="0" fillId="0" borderId="19" xfId="38" applyFont="1" applyBorder="1" applyAlignment="1">
      <alignment horizontal="right" wrapText="1"/>
    </xf>
    <xf numFmtId="0" fontId="0" fillId="0" borderId="10" xfId="38" applyFont="1" applyBorder="1" applyAlignment="1">
      <alignment horizontal="center" wrapText="1"/>
    </xf>
    <xf numFmtId="49" fontId="20" fillId="0" borderId="9" xfId="38" applyNumberFormat="1" applyFont="1" applyBorder="1" applyAlignment="1">
      <alignment horizontal="center" wrapText="1"/>
    </xf>
    <xf numFmtId="0" fontId="21" fillId="0" borderId="9" xfId="38" applyFont="1" applyBorder="1" applyAlignment="1">
      <alignment horizontal="left" vertical="top" wrapText="1"/>
    </xf>
    <xf numFmtId="0" fontId="0" fillId="0" borderId="20" xfId="0" applyFont="1" applyBorder="1" applyAlignment="1">
      <alignment horizontal="center" vertical="center" wrapText="1"/>
    </xf>
    <xf numFmtId="166" fontId="20" fillId="0" borderId="20" xfId="0" applyNumberFormat="1" applyFont="1" applyBorder="1" applyAlignment="1">
      <alignment horizontal="center" vertical="center" wrapText="1"/>
    </xf>
    <xf numFmtId="0" fontId="26" fillId="0" borderId="20" xfId="0" applyFont="1" applyBorder="1" applyAlignment="1">
      <alignment horizontal="center" vertical="center" wrapText="1"/>
    </xf>
    <xf numFmtId="0" fontId="26" fillId="0" borderId="18" xfId="0" applyFont="1" applyBorder="1" applyAlignment="1">
      <alignment horizontal="center" vertical="center" wrapText="1"/>
    </xf>
    <xf numFmtId="0" fontId="0" fillId="0" borderId="21" xfId="38" applyFont="1" applyFill="1" applyBorder="1" applyAlignment="1">
      <alignment horizontal="center" vertical="top"/>
    </xf>
    <xf numFmtId="167" fontId="20" fillId="0" borderId="21" xfId="38" applyNumberFormat="1" applyFont="1" applyFill="1" applyBorder="1" applyAlignment="1">
      <alignment horizontal="center" vertical="top"/>
    </xf>
    <xf numFmtId="0" fontId="20" fillId="0" borderId="21" xfId="38" applyFont="1" applyFill="1" applyBorder="1" applyAlignment="1">
      <alignment horizontal="left" vertical="top" wrapText="1"/>
    </xf>
    <xf numFmtId="0" fontId="0" fillId="0" borderId="21" xfId="38" applyFont="1" applyFill="1" applyBorder="1" applyAlignment="1">
      <alignment horizontal="center"/>
    </xf>
    <xf numFmtId="0" fontId="0" fillId="0" borderId="21" xfId="38" applyFont="1" applyFill="1" applyBorder="1" applyAlignment="1">
      <alignment horizontal="right"/>
    </xf>
    <xf numFmtId="0" fontId="0" fillId="0" borderId="21" xfId="38" applyFont="1" applyFill="1" applyBorder="1" applyAlignment="1" applyProtection="1">
      <alignment horizontal="right"/>
      <protection locked="0"/>
    </xf>
    <xf numFmtId="0" fontId="0" fillId="0" borderId="22" xfId="38" applyFont="1" applyFill="1" applyBorder="1" applyAlignment="1">
      <alignment horizontal="center" vertical="top"/>
    </xf>
    <xf numFmtId="49" fontId="20" fillId="0" borderId="22" xfId="38" applyNumberFormat="1" applyFont="1" applyFill="1" applyBorder="1" applyAlignment="1">
      <alignment horizontal="center" vertical="top"/>
    </xf>
    <xf numFmtId="0" fontId="0" fillId="0" borderId="22" xfId="38" applyFont="1" applyFill="1" applyBorder="1" applyAlignment="1">
      <alignment horizontal="left" vertical="top" wrapText="1"/>
    </xf>
    <xf numFmtId="0" fontId="27" fillId="0" borderId="22" xfId="38" applyFont="1" applyFill="1" applyBorder="1" applyAlignment="1">
      <alignment horizontal="center" wrapText="1"/>
    </xf>
    <xf numFmtId="0" fontId="0" fillId="0" borderId="22" xfId="38" applyFont="1" applyFill="1" applyBorder="1" applyAlignment="1">
      <alignment horizontal="right"/>
    </xf>
    <xf numFmtId="4" fontId="0" fillId="0" borderId="22" xfId="38" applyNumberFormat="1" applyFont="1" applyFill="1" applyBorder="1" applyAlignment="1" applyProtection="1">
      <alignment horizontal="right"/>
      <protection locked="0"/>
    </xf>
    <xf numFmtId="4" fontId="0" fillId="0" borderId="22" xfId="38" applyNumberFormat="1" applyFont="1" applyFill="1" applyBorder="1" applyAlignment="1">
      <alignment horizontal="right"/>
    </xf>
    <xf numFmtId="0" fontId="0" fillId="0" borderId="23" xfId="38" applyFont="1" applyFill="1" applyBorder="1" applyAlignment="1">
      <alignment horizontal="center" vertical="top"/>
    </xf>
    <xf numFmtId="49" fontId="20" fillId="0" borderId="23" xfId="38" applyNumberFormat="1" applyFont="1" applyFill="1" applyBorder="1" applyAlignment="1">
      <alignment horizontal="center" vertical="top"/>
    </xf>
    <xf numFmtId="0" fontId="0" fillId="0" borderId="23" xfId="38" applyFont="1" applyFill="1" applyBorder="1" applyAlignment="1">
      <alignment horizontal="left" vertical="top" wrapText="1"/>
    </xf>
    <xf numFmtId="0" fontId="27" fillId="0" borderId="23" xfId="38" applyFont="1" applyFill="1" applyBorder="1" applyAlignment="1">
      <alignment horizontal="center" wrapText="1"/>
    </xf>
    <xf numFmtId="0" fontId="0" fillId="0" borderId="23" xfId="38" applyFont="1" applyFill="1" applyBorder="1" applyAlignment="1">
      <alignment horizontal="right"/>
    </xf>
    <xf numFmtId="4" fontId="0" fillId="0" borderId="23" xfId="38" applyNumberFormat="1" applyFont="1" applyFill="1" applyBorder="1" applyAlignment="1" applyProtection="1">
      <alignment horizontal="right"/>
      <protection locked="0"/>
    </xf>
    <xf numFmtId="4" fontId="0" fillId="0" borderId="23" xfId="38" applyNumberFormat="1" applyFont="1" applyFill="1" applyBorder="1" applyAlignment="1">
      <alignment horizontal="right"/>
    </xf>
    <xf numFmtId="0" fontId="27" fillId="0" borderId="21" xfId="38" applyFont="1" applyFill="1" applyBorder="1" applyAlignment="1">
      <alignment horizontal="center" wrapText="1"/>
    </xf>
    <xf numFmtId="4" fontId="0" fillId="0" borderId="21" xfId="38" applyNumberFormat="1" applyFont="1" applyFill="1" applyBorder="1" applyAlignment="1" applyProtection="1">
      <alignment horizontal="right"/>
      <protection locked="0"/>
    </xf>
    <xf numFmtId="4" fontId="0" fillId="0" borderId="21" xfId="38" applyNumberFormat="1" applyFont="1" applyFill="1" applyBorder="1" applyAlignment="1">
      <alignment horizontal="right"/>
    </xf>
    <xf numFmtId="167" fontId="20" fillId="0" borderId="23" xfId="38" applyNumberFormat="1" applyFont="1" applyFill="1" applyBorder="1" applyAlignment="1">
      <alignment horizontal="center" vertical="top"/>
    </xf>
    <xf numFmtId="0" fontId="27" fillId="0" borderId="21" xfId="38" applyFont="1" applyBorder="1" applyAlignment="1">
      <alignment horizontal="center"/>
    </xf>
    <xf numFmtId="4" fontId="0" fillId="0" borderId="21" xfId="38" applyNumberFormat="1" applyFont="1" applyBorder="1" applyAlignment="1">
      <alignment horizontal="right"/>
    </xf>
    <xf numFmtId="4" fontId="0" fillId="0" borderId="21" xfId="38" applyNumberFormat="1" applyFont="1" applyBorder="1" applyAlignment="1" applyProtection="1">
      <alignment horizontal="right"/>
      <protection locked="0"/>
    </xf>
    <xf numFmtId="0" fontId="0" fillId="0" borderId="22" xfId="38" applyFont="1" applyBorder="1" applyAlignment="1">
      <alignment horizontal="left" vertical="top" wrapText="1"/>
    </xf>
    <xf numFmtId="0" fontId="27" fillId="0" borderId="22" xfId="38" applyFont="1" applyBorder="1" applyAlignment="1">
      <alignment horizontal="center"/>
    </xf>
    <xf numFmtId="4" fontId="0" fillId="0" borderId="22" xfId="38" applyNumberFormat="1" applyFont="1" applyBorder="1" applyAlignment="1">
      <alignment horizontal="right"/>
    </xf>
    <xf numFmtId="4" fontId="0" fillId="0" borderId="22" xfId="38" applyNumberFormat="1" applyFont="1" applyBorder="1" applyAlignment="1" applyProtection="1">
      <alignment horizontal="right"/>
      <protection locked="0"/>
    </xf>
    <xf numFmtId="49" fontId="20" fillId="0" borderId="22" xfId="38" applyNumberFormat="1" applyFont="1" applyBorder="1" applyAlignment="1">
      <alignment horizontal="center" vertical="top"/>
    </xf>
    <xf numFmtId="49" fontId="20" fillId="0" borderId="23" xfId="38" applyNumberFormat="1" applyFont="1" applyBorder="1" applyAlignment="1">
      <alignment horizontal="center" vertical="top"/>
    </xf>
    <xf numFmtId="0" fontId="0" fillId="0" borderId="23" xfId="38" applyFont="1" applyBorder="1" applyAlignment="1">
      <alignment horizontal="left" vertical="top" wrapText="1"/>
    </xf>
    <xf numFmtId="0" fontId="27" fillId="0" borderId="23" xfId="38" applyFont="1" applyBorder="1" applyAlignment="1">
      <alignment horizontal="center"/>
    </xf>
    <xf numFmtId="4" fontId="0" fillId="0" borderId="23" xfId="38" applyNumberFormat="1" applyFont="1" applyBorder="1" applyAlignment="1">
      <alignment horizontal="right"/>
    </xf>
    <xf numFmtId="4" fontId="0" fillId="0" borderId="23" xfId="38" applyNumberFormat="1" applyFont="1" applyBorder="1" applyAlignment="1" applyProtection="1">
      <alignment horizontal="right"/>
      <protection locked="0"/>
    </xf>
    <xf numFmtId="0" fontId="20" fillId="0" borderId="21" xfId="38" applyFont="1" applyBorder="1" applyAlignment="1">
      <alignment horizontal="left" vertical="top" wrapText="1"/>
    </xf>
    <xf numFmtId="0" fontId="0" fillId="0" borderId="21" xfId="38" applyFont="1" applyBorder="1" applyAlignment="1">
      <alignment horizontal="center"/>
    </xf>
    <xf numFmtId="0" fontId="32" fillId="0" borderId="23" xfId="38" applyBorder="1" applyAlignment="1">
      <alignment vertical="center"/>
    </xf>
    <xf numFmtId="0" fontId="0" fillId="0" borderId="23" xfId="38" applyFont="1" applyBorder="1" applyAlignment="1">
      <alignment horizontal="center"/>
    </xf>
    <xf numFmtId="0" fontId="0" fillId="0" borderId="0" xfId="38" applyFont="1" applyFill="1" applyBorder="1" applyAlignment="1">
      <alignment horizontal="center" vertical="top"/>
    </xf>
    <xf numFmtId="49" fontId="20" fillId="0" borderId="0" xfId="38" applyNumberFormat="1" applyFont="1" applyBorder="1" applyAlignment="1">
      <alignment horizontal="center" vertical="top"/>
    </xf>
    <xf numFmtId="4" fontId="0" fillId="0" borderId="0" xfId="38" applyNumberFormat="1" applyFont="1" applyBorder="1" applyAlignment="1">
      <alignment horizontal="right"/>
    </xf>
    <xf numFmtId="4" fontId="0" fillId="0" borderId="0" xfId="38" applyNumberFormat="1" applyFont="1" applyBorder="1" applyAlignment="1" applyProtection="1">
      <alignment horizontal="right"/>
      <protection locked="0"/>
    </xf>
    <xf numFmtId="0" fontId="20" fillId="20" borderId="0" xfId="38" applyFont="1" applyFill="1" applyBorder="1" applyAlignment="1">
      <alignment vertical="center"/>
    </xf>
    <xf numFmtId="167" fontId="20" fillId="20" borderId="0" xfId="38" applyNumberFormat="1" applyFont="1" applyFill="1" applyBorder="1" applyAlignment="1">
      <alignment vertical="center"/>
    </xf>
    <xf numFmtId="4" fontId="20" fillId="20" borderId="0" xfId="38" applyNumberFormat="1" applyFont="1" applyFill="1" applyBorder="1" applyAlignment="1">
      <alignment vertical="center"/>
    </xf>
    <xf numFmtId="0" fontId="0" fillId="0" borderId="0" xfId="38" applyFont="1" applyFill="1" applyBorder="1" applyAlignment="1">
      <alignment horizontal="center" vertical="center"/>
    </xf>
    <xf numFmtId="0" fontId="20" fillId="0" borderId="0" xfId="38" applyFont="1" applyFill="1" applyBorder="1" applyAlignment="1">
      <alignment horizontal="center" vertical="center"/>
    </xf>
    <xf numFmtId="0" fontId="20" fillId="0" borderId="0" xfId="38" applyFont="1" applyFill="1" applyBorder="1" applyAlignment="1">
      <alignment horizontal="left" vertical="center"/>
    </xf>
    <xf numFmtId="0" fontId="0" fillId="0" borderId="0" xfId="38" applyFont="1" applyFill="1" applyAlignment="1" applyProtection="1">
      <alignment horizontal="right"/>
      <protection locked="0"/>
    </xf>
    <xf numFmtId="4" fontId="20" fillId="0" borderId="0" xfId="38" applyNumberFormat="1" applyFont="1" applyFill="1" applyAlignment="1">
      <alignment horizontal="right"/>
    </xf>
    <xf numFmtId="0" fontId="32" fillId="0" borderId="0" xfId="38" applyFill="1" applyAlignment="1">
      <alignment vertical="center"/>
    </xf>
    <xf numFmtId="167" fontId="20" fillId="0" borderId="0" xfId="38" applyNumberFormat="1" applyFont="1" applyFill="1" applyBorder="1" applyAlignment="1">
      <alignment horizontal="center" vertical="top"/>
    </xf>
    <xf numFmtId="0" fontId="0" fillId="0" borderId="0" xfId="0" applyFont="1" applyBorder="1"/>
    <xf numFmtId="0" fontId="28" fillId="0" borderId="23" xfId="38" applyFont="1" applyBorder="1" applyAlignment="1">
      <alignment horizontal="left" vertical="top" wrapText="1"/>
    </xf>
    <xf numFmtId="0" fontId="29" fillId="0" borderId="21" xfId="38" applyFont="1" applyBorder="1" applyAlignment="1">
      <alignment horizontal="left" vertical="top" wrapText="1"/>
    </xf>
    <xf numFmtId="49" fontId="20" fillId="0" borderId="0" xfId="38" applyNumberFormat="1" applyFont="1" applyFill="1" applyBorder="1" applyAlignment="1">
      <alignment horizontal="center" vertical="top"/>
    </xf>
    <xf numFmtId="0" fontId="27" fillId="0" borderId="0" xfId="38" applyFont="1" applyBorder="1" applyAlignment="1">
      <alignment horizontal="center"/>
    </xf>
    <xf numFmtId="4" fontId="20" fillId="20" borderId="0" xfId="38" applyNumberFormat="1" applyFont="1" applyFill="1" applyAlignment="1">
      <alignment horizontal="right"/>
    </xf>
    <xf numFmtId="0" fontId="0" fillId="0" borderId="0" xfId="38" applyFont="1" applyBorder="1" applyAlignment="1">
      <alignment horizontal="center" vertical="top"/>
    </xf>
    <xf numFmtId="49" fontId="20" fillId="0" borderId="0" xfId="38" applyNumberFormat="1" applyFont="1" applyBorder="1" applyAlignment="1">
      <alignment horizontal="justify" vertical="top"/>
    </xf>
    <xf numFmtId="0" fontId="32" fillId="0" borderId="21" xfId="38" applyBorder="1" applyAlignment="1">
      <alignment vertical="center"/>
    </xf>
    <xf numFmtId="0" fontId="0" fillId="0" borderId="22" xfId="38" applyFont="1" applyBorder="1" applyAlignment="1">
      <alignment horizontal="center" vertical="top"/>
    </xf>
    <xf numFmtId="0" fontId="0" fillId="0" borderId="22" xfId="38" applyFont="1" applyBorder="1" applyAlignment="1">
      <alignment horizontal="center"/>
    </xf>
    <xf numFmtId="0" fontId="0" fillId="0" borderId="23" xfId="38" applyFont="1" applyBorder="1" applyAlignment="1">
      <alignment horizontal="center" vertical="top"/>
    </xf>
    <xf numFmtId="0" fontId="0" fillId="0" borderId="21" xfId="38" applyFont="1" applyBorder="1" applyAlignment="1">
      <alignment horizontal="center" vertical="top"/>
    </xf>
    <xf numFmtId="49" fontId="20" fillId="0" borderId="21" xfId="38" applyNumberFormat="1" applyFont="1" applyBorder="1" applyAlignment="1">
      <alignment horizontal="center" vertical="top"/>
    </xf>
    <xf numFmtId="4" fontId="20" fillId="20" borderId="0" xfId="38" applyNumberFormat="1" applyFont="1" applyFill="1" applyBorder="1" applyAlignment="1">
      <alignment horizontal="right" vertical="center"/>
    </xf>
    <xf numFmtId="165" fontId="0" fillId="0" borderId="0" xfId="0" applyNumberFormat="1" applyFont="1" applyFill="1" applyBorder="1" applyAlignment="1">
      <alignment horizontal="center" vertical="top" wrapText="1"/>
    </xf>
    <xf numFmtId="0" fontId="20" fillId="0" borderId="22" xfId="38" applyFont="1" applyBorder="1" applyAlignment="1">
      <alignment horizontal="left" vertical="top" wrapText="1"/>
    </xf>
    <xf numFmtId="0" fontId="27" fillId="0" borderId="24" xfId="38" applyFont="1" applyBorder="1" applyAlignment="1">
      <alignment horizontal="center"/>
    </xf>
    <xf numFmtId="167" fontId="20" fillId="20" borderId="0" xfId="38" applyNumberFormat="1" applyFont="1" applyFill="1" applyBorder="1" applyAlignment="1">
      <alignment horizontal="center" vertical="center"/>
    </xf>
    <xf numFmtId="0" fontId="0" fillId="0" borderId="0" xfId="39" applyFont="1" applyAlignment="1">
      <alignment vertical="top"/>
    </xf>
    <xf numFmtId="166" fontId="0" fillId="0" borderId="0" xfId="39" applyNumberFormat="1" applyFont="1" applyAlignment="1">
      <alignment vertical="top"/>
    </xf>
    <xf numFmtId="0" fontId="0" fillId="0" borderId="0" xfId="39" applyFont="1" applyAlignment="1"/>
    <xf numFmtId="0" fontId="0" fillId="0" borderId="0" xfId="39" applyFont="1" applyAlignment="1">
      <alignment horizontal="left"/>
    </xf>
    <xf numFmtId="0" fontId="0" fillId="0" borderId="0" xfId="39" applyFont="1" applyBorder="1" applyAlignment="1">
      <alignment horizontal="left"/>
    </xf>
    <xf numFmtId="165" fontId="0" fillId="0" borderId="0" xfId="39" applyNumberFormat="1" applyFont="1" applyFill="1" applyBorder="1" applyAlignment="1">
      <alignment horizontal="left" vertical="top" wrapText="1"/>
    </xf>
    <xf numFmtId="166" fontId="0" fillId="0" borderId="0" xfId="39" applyNumberFormat="1" applyFont="1" applyFill="1" applyBorder="1" applyAlignment="1">
      <alignment horizontal="left" vertical="top" wrapText="1"/>
    </xf>
    <xf numFmtId="0" fontId="0" fillId="0" borderId="0" xfId="39" applyFont="1" applyBorder="1" applyAlignment="1">
      <alignment horizontal="left" vertical="top"/>
    </xf>
    <xf numFmtId="0" fontId="0" fillId="0" borderId="0" xfId="39" applyFont="1" applyBorder="1" applyAlignment="1">
      <alignment vertical="top"/>
    </xf>
    <xf numFmtId="0" fontId="0" fillId="0" borderId="0" xfId="39" applyFont="1"/>
    <xf numFmtId="165" fontId="0" fillId="0" borderId="0" xfId="39" applyNumberFormat="1" applyFont="1" applyFill="1" applyBorder="1" applyAlignment="1">
      <alignment horizontal="left" vertical="center" wrapText="1"/>
    </xf>
    <xf numFmtId="0" fontId="20" fillId="0" borderId="0" xfId="39" applyFont="1" applyBorder="1" applyAlignment="1">
      <alignment vertical="center"/>
    </xf>
    <xf numFmtId="0" fontId="0" fillId="0" borderId="0" xfId="39" applyFont="1" applyAlignment="1">
      <alignment vertical="center"/>
    </xf>
    <xf numFmtId="166" fontId="20" fillId="0" borderId="0" xfId="39" applyNumberFormat="1" applyFont="1" applyAlignment="1">
      <alignment horizontal="center" vertical="center" wrapText="1"/>
    </xf>
    <xf numFmtId="0" fontId="20" fillId="0" borderId="0" xfId="39" applyFont="1" applyFill="1" applyBorder="1" applyAlignment="1">
      <alignment vertical="center"/>
    </xf>
    <xf numFmtId="165" fontId="0" fillId="0" borderId="0" xfId="39" applyNumberFormat="1" applyFont="1" applyBorder="1" applyAlignment="1">
      <alignment horizontal="center" vertical="top"/>
    </xf>
    <xf numFmtId="166" fontId="0" fillId="0" borderId="0" xfId="39" applyNumberFormat="1" applyFont="1" applyBorder="1" applyAlignment="1">
      <alignment horizontal="center" vertical="top" wrapText="1"/>
    </xf>
    <xf numFmtId="0" fontId="0" fillId="0" borderId="0" xfId="39" applyFont="1" applyBorder="1" applyAlignment="1"/>
    <xf numFmtId="0" fontId="0" fillId="0" borderId="13" xfId="39" applyFont="1" applyBorder="1" applyAlignment="1">
      <alignment horizontal="center" vertical="center" wrapText="1"/>
    </xf>
    <xf numFmtId="166" fontId="0" fillId="0" borderId="11" xfId="39" applyNumberFormat="1" applyFont="1" applyBorder="1" applyAlignment="1">
      <alignment horizontal="center" vertical="center" wrapText="1"/>
    </xf>
    <xf numFmtId="0" fontId="0" fillId="0" borderId="14" xfId="39" applyFont="1" applyBorder="1" applyAlignment="1">
      <alignment horizontal="center" vertical="center" wrapText="1"/>
    </xf>
    <xf numFmtId="0" fontId="0" fillId="0" borderId="0" xfId="39" applyFont="1" applyAlignment="1">
      <alignment horizontal="center" vertical="center"/>
    </xf>
    <xf numFmtId="0" fontId="0" fillId="0" borderId="0" xfId="39" applyFont="1" applyAlignment="1">
      <alignment horizontal="center" vertical="top"/>
    </xf>
    <xf numFmtId="166" fontId="20" fillId="0" borderId="0" xfId="39" applyNumberFormat="1" applyFont="1" applyAlignment="1">
      <alignment horizontal="center" vertical="top" wrapText="1"/>
    </xf>
    <xf numFmtId="0" fontId="20" fillId="0" borderId="0" xfId="39" applyFont="1" applyFill="1" applyBorder="1" applyAlignment="1">
      <alignment horizontal="left" vertical="center"/>
    </xf>
    <xf numFmtId="0" fontId="0" fillId="0" borderId="0" xfId="39" applyFont="1" applyBorder="1" applyAlignment="1">
      <alignment horizontal="center" vertical="top" wrapText="1"/>
    </xf>
    <xf numFmtId="49" fontId="20" fillId="0" borderId="0" xfId="38" applyNumberFormat="1" applyFont="1" applyFill="1" applyAlignment="1">
      <alignment horizontal="center" vertical="top"/>
    </xf>
    <xf numFmtId="0" fontId="20" fillId="0" borderId="0" xfId="39" applyFont="1" applyBorder="1" applyAlignment="1">
      <alignment horizontal="left" vertical="top" wrapText="1"/>
    </xf>
    <xf numFmtId="0" fontId="0" fillId="0" borderId="0" xfId="39" applyFont="1" applyBorder="1" applyAlignment="1">
      <alignment horizontal="left" vertical="top" wrapText="1"/>
    </xf>
    <xf numFmtId="4" fontId="20" fillId="0" borderId="0" xfId="39" applyNumberFormat="1" applyFont="1" applyFill="1" applyAlignment="1">
      <alignment horizontal="right" vertical="center"/>
    </xf>
    <xf numFmtId="0" fontId="20" fillId="0" borderId="0" xfId="38" applyFont="1" applyBorder="1" applyAlignment="1">
      <alignment horizontal="left" vertical="top" wrapText="1"/>
    </xf>
    <xf numFmtId="0" fontId="0" fillId="0" borderId="0" xfId="39" applyFont="1" applyFill="1" applyBorder="1" applyAlignment="1">
      <alignment horizontal="right" vertical="top" wrapText="1"/>
    </xf>
    <xf numFmtId="166" fontId="20" fillId="0" borderId="0" xfId="39" applyNumberFormat="1" applyFont="1" applyBorder="1" applyAlignment="1">
      <alignment horizontal="center" vertical="top" wrapText="1"/>
    </xf>
    <xf numFmtId="0" fontId="0" fillId="0" borderId="0" xfId="39" applyFont="1" applyBorder="1" applyAlignment="1">
      <alignment horizontal="right" vertical="top" wrapText="1"/>
    </xf>
    <xf numFmtId="0" fontId="20" fillId="20" borderId="0" xfId="39" applyFont="1" applyFill="1" applyBorder="1" applyAlignment="1">
      <alignment vertical="center"/>
    </xf>
    <xf numFmtId="0" fontId="20" fillId="20" borderId="0" xfId="39" applyFont="1" applyFill="1" applyBorder="1" applyAlignment="1">
      <alignment horizontal="center" vertical="center"/>
    </xf>
    <xf numFmtId="4" fontId="31" fillId="20" borderId="0" xfId="39" applyNumberFormat="1" applyFont="1" applyFill="1" applyBorder="1" applyAlignment="1">
      <alignment horizontal="right" vertical="center" wrapText="1"/>
    </xf>
    <xf numFmtId="0" fontId="20" fillId="0" borderId="0" xfId="39" applyFont="1" applyAlignment="1">
      <alignment vertical="center"/>
    </xf>
    <xf numFmtId="166" fontId="0" fillId="0" borderId="0" xfId="39" applyNumberFormat="1" applyFont="1" applyAlignment="1">
      <alignment horizontal="center" vertical="top" wrapText="1"/>
    </xf>
    <xf numFmtId="4" fontId="20" fillId="0" borderId="0" xfId="39" applyNumberFormat="1" applyFont="1" applyFill="1" applyBorder="1" applyAlignment="1">
      <alignment horizontal="right" vertical="top" wrapText="1"/>
    </xf>
    <xf numFmtId="0" fontId="32" fillId="0" borderId="23" xfId="38" applyBorder="1" applyAlignment="1" applyProtection="1">
      <alignment vertical="center"/>
      <protection locked="0"/>
    </xf>
    <xf numFmtId="49" fontId="20" fillId="0" borderId="0" xfId="0" applyNumberFormat="1" applyFont="1" applyBorder="1" applyAlignment="1">
      <alignment horizontal="center" vertical="center" wrapText="1"/>
    </xf>
    <xf numFmtId="0" fontId="20" fillId="24" borderId="0" xfId="0" applyFont="1" applyFill="1" applyBorder="1" applyAlignment="1">
      <alignment horizontal="center" vertical="center" wrapText="1"/>
    </xf>
    <xf numFmtId="49" fontId="20" fillId="24" borderId="0" xfId="0" applyNumberFormat="1" applyFont="1" applyFill="1" applyBorder="1" applyAlignment="1">
      <alignment horizontal="center" vertical="center" wrapText="1"/>
    </xf>
    <xf numFmtId="0" fontId="20" fillId="24" borderId="0" xfId="0" applyFont="1" applyFill="1" applyBorder="1" applyAlignment="1">
      <alignment vertical="center"/>
    </xf>
    <xf numFmtId="0" fontId="20" fillId="24" borderId="0" xfId="0" applyFont="1" applyFill="1" applyBorder="1" applyAlignment="1">
      <alignment vertical="center" wrapText="1"/>
    </xf>
    <xf numFmtId="0" fontId="20" fillId="24" borderId="0" xfId="0" applyFont="1" applyFill="1" applyBorder="1" applyAlignment="1">
      <alignment horizontal="right" vertical="center" wrapText="1"/>
    </xf>
    <xf numFmtId="167" fontId="20" fillId="25" borderId="0" xfId="38" applyNumberFormat="1" applyFont="1" applyFill="1" applyBorder="1" applyAlignment="1">
      <alignment horizontal="center" vertical="center"/>
    </xf>
    <xf numFmtId="0" fontId="20" fillId="26" borderId="0" xfId="38" applyFont="1" applyFill="1" applyBorder="1" applyAlignment="1">
      <alignment vertical="center"/>
    </xf>
    <xf numFmtId="4" fontId="20" fillId="26" borderId="0" xfId="38" applyNumberFormat="1" applyFont="1" applyFill="1" applyBorder="1" applyAlignment="1">
      <alignment horizontal="right" vertical="center"/>
    </xf>
    <xf numFmtId="0" fontId="22" fillId="0" borderId="10" xfId="38" applyFont="1" applyBorder="1" applyAlignment="1">
      <alignment horizontal="left" vertical="top" wrapText="1"/>
    </xf>
    <xf numFmtId="0" fontId="22" fillId="0" borderId="9" xfId="38" applyFont="1" applyBorder="1" applyAlignment="1">
      <alignment horizontal="left" vertical="top" wrapText="1"/>
    </xf>
    <xf numFmtId="0" fontId="21" fillId="0" borderId="11" xfId="38" applyFont="1" applyBorder="1" applyAlignment="1">
      <alignment horizontal="left" vertical="top" wrapText="1"/>
    </xf>
    <xf numFmtId="0" fontId="21" fillId="0" borderId="14" xfId="38" applyFont="1" applyBorder="1" applyAlignment="1">
      <alignment horizontal="left" vertical="top" wrapText="1"/>
    </xf>
    <xf numFmtId="0" fontId="22" fillId="0" borderId="16" xfId="38" applyFont="1" applyBorder="1" applyAlignment="1">
      <alignment horizontal="left" vertical="top" wrapText="1"/>
    </xf>
    <xf numFmtId="0" fontId="22" fillId="0" borderId="17" xfId="38" applyFont="1" applyBorder="1" applyAlignment="1">
      <alignment horizontal="left" vertical="top" wrapText="1"/>
    </xf>
    <xf numFmtId="0" fontId="22" fillId="0" borderId="0" xfId="38" applyFont="1" applyBorder="1" applyAlignment="1">
      <alignment horizontal="left" vertical="top" wrapText="1"/>
    </xf>
    <xf numFmtId="0" fontId="22" fillId="0" borderId="19" xfId="38" applyFont="1" applyBorder="1" applyAlignment="1">
      <alignment horizontal="left" vertical="top" wrapText="1"/>
    </xf>
    <xf numFmtId="0" fontId="22" fillId="0" borderId="12" xfId="38" applyFont="1" applyBorder="1" applyAlignment="1">
      <alignment horizontal="left" vertical="top" wrapText="1"/>
    </xf>
    <xf numFmtId="0" fontId="21" fillId="0" borderId="13" xfId="38" applyFont="1" applyBorder="1" applyAlignment="1">
      <alignment horizontal="left" vertical="top" wrapText="1"/>
    </xf>
    <xf numFmtId="0" fontId="0" fillId="0" borderId="13" xfId="38" applyFont="1" applyBorder="1" applyAlignment="1">
      <alignment horizontal="left" vertical="top" wrapText="1"/>
    </xf>
    <xf numFmtId="0" fontId="0" fillId="0" borderId="11" xfId="38" applyFont="1" applyBorder="1" applyAlignment="1">
      <alignment horizontal="left" vertical="top" wrapText="1"/>
    </xf>
    <xf numFmtId="0" fontId="22" fillId="0" borderId="15" xfId="38" applyFont="1" applyBorder="1" applyAlignment="1">
      <alignment horizontal="left" vertical="top" wrapText="1"/>
    </xf>
    <xf numFmtId="0" fontId="22" fillId="0" borderId="18" xfId="38" applyFont="1" applyBorder="1" applyAlignment="1">
      <alignment horizontal="left" vertical="top" wrapText="1"/>
    </xf>
    <xf numFmtId="165" fontId="0" fillId="0" borderId="0" xfId="38" applyNumberFormat="1" applyFont="1" applyBorder="1" applyAlignment="1">
      <alignment horizontal="left" vertical="top"/>
    </xf>
    <xf numFmtId="0" fontId="20" fillId="20" borderId="0" xfId="38" applyFont="1" applyFill="1" applyBorder="1" applyAlignment="1">
      <alignment horizontal="left" vertical="center"/>
    </xf>
    <xf numFmtId="165" fontId="0" fillId="0" borderId="0" xfId="0" applyNumberFormat="1" applyFont="1" applyFill="1" applyBorder="1" applyAlignment="1">
      <alignment horizontal="left" vertical="top" wrapText="1"/>
    </xf>
    <xf numFmtId="0" fontId="25" fillId="0" borderId="0" xfId="0" applyFont="1" applyFill="1" applyBorder="1" applyAlignment="1">
      <alignment horizontal="left" vertical="top" wrapText="1"/>
    </xf>
    <xf numFmtId="0" fontId="0" fillId="0" borderId="20" xfId="0" applyFont="1" applyBorder="1" applyAlignment="1">
      <alignment vertical="center" wrapText="1"/>
    </xf>
    <xf numFmtId="4" fontId="0" fillId="0" borderId="20" xfId="38" applyNumberFormat="1" applyFont="1" applyFill="1" applyBorder="1" applyAlignment="1">
      <alignment horizontal="right"/>
    </xf>
    <xf numFmtId="0" fontId="20" fillId="0" borderId="0" xfId="38" applyFont="1" applyFill="1" applyBorder="1" applyAlignment="1">
      <alignment horizontal="left" vertical="center"/>
    </xf>
    <xf numFmtId="0" fontId="20" fillId="0" borderId="20" xfId="38" applyFont="1" applyFill="1" applyBorder="1" applyAlignment="1">
      <alignment horizontal="left" vertical="top" wrapText="1"/>
    </xf>
    <xf numFmtId="0" fontId="27" fillId="0" borderId="20" xfId="38" applyFont="1" applyFill="1" applyBorder="1" applyAlignment="1">
      <alignment horizontal="center"/>
    </xf>
    <xf numFmtId="4" fontId="0" fillId="0" borderId="20" xfId="38" applyNumberFormat="1" applyFont="1" applyFill="1" applyBorder="1" applyAlignment="1" applyProtection="1">
      <alignment horizontal="right"/>
      <protection locked="0"/>
    </xf>
    <xf numFmtId="0" fontId="20" fillId="26" borderId="0" xfId="38" applyFont="1" applyFill="1" applyBorder="1" applyAlignment="1">
      <alignment horizontal="left" vertical="center"/>
    </xf>
    <xf numFmtId="0" fontId="20" fillId="20" borderId="0" xfId="39" applyFont="1" applyFill="1" applyBorder="1" applyAlignment="1">
      <alignment horizontal="left" vertical="center" wrapText="1"/>
    </xf>
    <xf numFmtId="165" fontId="0" fillId="0" borderId="0" xfId="39" applyNumberFormat="1" applyFont="1" applyFill="1" applyBorder="1" applyAlignment="1">
      <alignment horizontal="left" vertical="top" wrapText="1"/>
    </xf>
    <xf numFmtId="0" fontId="0" fillId="0" borderId="13" xfId="39" applyFont="1" applyBorder="1" applyAlignment="1">
      <alignment horizontal="center" vertical="center" wrapText="1"/>
    </xf>
    <xf numFmtId="0" fontId="20" fillId="0" borderId="0" xfId="38" applyFont="1" applyFill="1" applyBorder="1" applyAlignment="1">
      <alignment horizontal="left" vertical="center" wrapText="1"/>
    </xf>
    <xf numFmtId="0" fontId="20" fillId="0" borderId="0" xfId="38" applyFont="1" applyFill="1" applyBorder="1" applyAlignment="1">
      <alignment horizontal="center" vertical="top"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eading1 1" xfId="34"/>
    <cellStyle name="Input" xfId="35" builtinId="20" customBuiltin="1"/>
    <cellStyle name="Linked Cell" xfId="36" builtinId="24" customBuiltin="1"/>
    <cellStyle name="Neutral" xfId="37" builtinId="28" customBuiltin="1"/>
    <cellStyle name="Normal" xfId="0" builtinId="0"/>
    <cellStyle name="Normal 2" xfId="38"/>
    <cellStyle name="Normal 3" xfId="39"/>
    <cellStyle name="Note" xfId="40" builtinId="10" customBuiltin="1"/>
    <cellStyle name="Output" xfId="41" builtinId="21" customBuiltin="1"/>
    <cellStyle name="Result 1" xfId="42"/>
    <cellStyle name="Result2 1" xfId="43"/>
    <cellStyle name="Title" xfId="44" builtinId="15" customBuiltin="1"/>
    <cellStyle name="Total" xfId="45" builtinId="25" customBuiltin="1"/>
    <cellStyle name="Warning Text" xfId="46"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45"/>
  <sheetViews>
    <sheetView workbookViewId="0">
      <selection activeCell="B10" sqref="B10:C10"/>
    </sheetView>
  </sheetViews>
  <sheetFormatPr defaultColWidth="12.28515625" defaultRowHeight="12.75"/>
  <cols>
    <col min="1" max="1" width="4.5703125" style="1" customWidth="1"/>
    <col min="2" max="2" width="11.5703125" style="2" customWidth="1"/>
    <col min="3" max="4" width="39.140625" style="3" customWidth="1"/>
    <col min="5" max="5" width="6.42578125" style="4" customWidth="1"/>
    <col min="6" max="6" width="10.28515625" style="5" customWidth="1"/>
    <col min="7" max="7" width="16" style="5" customWidth="1"/>
    <col min="8" max="248" width="11.140625" style="7" customWidth="1"/>
    <col min="249" max="249" width="4.5703125" style="7" customWidth="1"/>
    <col min="250" max="250" width="7.42578125" style="7" customWidth="1"/>
    <col min="251" max="252" width="39.140625" style="7" customWidth="1"/>
    <col min="253" max="253" width="6.42578125" style="7" customWidth="1"/>
    <col min="254" max="254" width="10.28515625" style="7" customWidth="1"/>
    <col min="255" max="16384" width="12.28515625" style="7"/>
  </cols>
  <sheetData>
    <row r="1" spans="1:7" ht="17.100000000000001" customHeight="1">
      <c r="A1" s="221" t="s">
        <v>336</v>
      </c>
      <c r="B1" s="221"/>
      <c r="C1" s="9" t="s">
        <v>231</v>
      </c>
      <c r="D1" s="9"/>
      <c r="E1" s="10"/>
      <c r="F1" s="11"/>
      <c r="G1" s="11"/>
    </row>
    <row r="2" spans="1:7" ht="17.100000000000001" customHeight="1">
      <c r="A2" s="8"/>
      <c r="B2" s="8"/>
      <c r="C2" s="12"/>
      <c r="D2" s="12"/>
      <c r="E2" s="13"/>
      <c r="F2" s="14"/>
      <c r="G2" s="14"/>
    </row>
    <row r="3" spans="1:7" s="20" customFormat="1" ht="21.75" customHeight="1">
      <c r="A3" s="199"/>
      <c r="B3" s="200" t="s">
        <v>335</v>
      </c>
      <c r="C3" s="201" t="s">
        <v>232</v>
      </c>
      <c r="D3" s="202"/>
      <c r="E3" s="199"/>
      <c r="F3" s="203"/>
      <c r="G3" s="199"/>
    </row>
    <row r="4" spans="1:7" ht="17.100000000000001" customHeight="1">
      <c r="A4" s="8"/>
      <c r="B4" s="8"/>
      <c r="C4" s="12"/>
      <c r="D4" s="12"/>
      <c r="E4" s="13"/>
      <c r="F4" s="14"/>
      <c r="G4" s="14"/>
    </row>
    <row r="5" spans="1:7" ht="20.100000000000001" customHeight="1">
      <c r="A5" s="21"/>
      <c r="B5" s="22"/>
      <c r="C5" s="23" t="s">
        <v>233</v>
      </c>
      <c r="D5" s="23" t="s">
        <v>234</v>
      </c>
      <c r="E5" s="21"/>
      <c r="F5" s="24"/>
      <c r="G5" s="24"/>
    </row>
    <row r="6" spans="1:7" ht="86.25" customHeight="1">
      <c r="A6" s="26">
        <v>1</v>
      </c>
      <c r="B6" s="209" t="s">
        <v>235</v>
      </c>
      <c r="C6" s="210"/>
      <c r="D6" s="216" t="s">
        <v>236</v>
      </c>
      <c r="E6" s="209"/>
      <c r="F6" s="209"/>
      <c r="G6" s="28"/>
    </row>
    <row r="7" spans="1:7" ht="132" customHeight="1">
      <c r="A7" s="29">
        <v>2</v>
      </c>
      <c r="B7" s="209" t="s">
        <v>237</v>
      </c>
      <c r="C7" s="210"/>
      <c r="D7" s="216" t="s">
        <v>238</v>
      </c>
      <c r="E7" s="209"/>
      <c r="F7" s="209"/>
      <c r="G7" s="30"/>
    </row>
    <row r="8" spans="1:7" ht="104.25" customHeight="1">
      <c r="A8" s="29">
        <v>3</v>
      </c>
      <c r="B8" s="209" t="s">
        <v>239</v>
      </c>
      <c r="C8" s="210"/>
      <c r="D8" s="216" t="s">
        <v>240</v>
      </c>
      <c r="E8" s="209"/>
      <c r="F8" s="209"/>
      <c r="G8" s="30"/>
    </row>
    <row r="9" spans="1:7" ht="70.5" customHeight="1">
      <c r="A9" s="29">
        <v>4</v>
      </c>
      <c r="B9" s="209" t="s">
        <v>241</v>
      </c>
      <c r="C9" s="210"/>
      <c r="D9" s="216" t="s">
        <v>242</v>
      </c>
      <c r="E9" s="209"/>
      <c r="F9" s="209"/>
      <c r="G9" s="30"/>
    </row>
    <row r="10" spans="1:7" ht="93" customHeight="1">
      <c r="A10" s="29">
        <v>5</v>
      </c>
      <c r="B10" s="209" t="s">
        <v>243</v>
      </c>
      <c r="C10" s="210"/>
      <c r="D10" s="216" t="s">
        <v>244</v>
      </c>
      <c r="E10" s="209"/>
      <c r="F10" s="209"/>
      <c r="G10" s="30"/>
    </row>
    <row r="11" spans="1:7" ht="45" customHeight="1">
      <c r="A11" s="29">
        <v>6</v>
      </c>
      <c r="B11" s="209" t="s">
        <v>245</v>
      </c>
      <c r="C11" s="210"/>
      <c r="D11" s="216" t="s">
        <v>246</v>
      </c>
      <c r="E11" s="209"/>
      <c r="F11" s="209"/>
      <c r="G11" s="30"/>
    </row>
    <row r="12" spans="1:7" ht="58.5" customHeight="1">
      <c r="A12" s="29">
        <v>7</v>
      </c>
      <c r="B12" s="209" t="s">
        <v>247</v>
      </c>
      <c r="C12" s="210"/>
      <c r="D12" s="216" t="s">
        <v>248</v>
      </c>
      <c r="E12" s="209"/>
      <c r="F12" s="209"/>
      <c r="G12" s="30"/>
    </row>
    <row r="13" spans="1:7" ht="84.75" customHeight="1">
      <c r="A13" s="29">
        <v>8</v>
      </c>
      <c r="B13" s="209" t="s">
        <v>249</v>
      </c>
      <c r="C13" s="210"/>
      <c r="D13" s="217" t="s">
        <v>250</v>
      </c>
      <c r="E13" s="218"/>
      <c r="F13" s="218"/>
      <c r="G13" s="30"/>
    </row>
    <row r="14" spans="1:7" s="33" customFormat="1" ht="34.5" customHeight="1">
      <c r="A14" s="31">
        <v>9</v>
      </c>
      <c r="B14" s="211" t="s">
        <v>251</v>
      </c>
      <c r="C14" s="212"/>
      <c r="D14" s="219" t="s">
        <v>252</v>
      </c>
      <c r="E14" s="211"/>
      <c r="F14" s="211"/>
      <c r="G14" s="32"/>
    </row>
    <row r="15" spans="1:7" s="33" customFormat="1" ht="109.5" customHeight="1">
      <c r="A15" s="34"/>
      <c r="B15" s="213" t="s">
        <v>253</v>
      </c>
      <c r="C15" s="214"/>
      <c r="D15" s="220" t="s">
        <v>254</v>
      </c>
      <c r="E15" s="213"/>
      <c r="F15" s="213"/>
      <c r="G15" s="35"/>
    </row>
    <row r="16" spans="1:7" s="33" customFormat="1" ht="81" customHeight="1">
      <c r="A16" s="34"/>
      <c r="B16" s="213" t="s">
        <v>255</v>
      </c>
      <c r="C16" s="214"/>
      <c r="D16" s="220" t="s">
        <v>256</v>
      </c>
      <c r="E16" s="213"/>
      <c r="F16" s="213"/>
      <c r="G16" s="35"/>
    </row>
    <row r="17" spans="1:7" s="33" customFormat="1" ht="67.5" customHeight="1">
      <c r="A17" s="36"/>
      <c r="B17" s="208" t="s">
        <v>257</v>
      </c>
      <c r="C17" s="215"/>
      <c r="D17" s="207" t="s">
        <v>258</v>
      </c>
      <c r="E17" s="208"/>
      <c r="F17" s="208"/>
      <c r="G17" s="37"/>
    </row>
    <row r="18" spans="1:7" s="33" customFormat="1">
      <c r="A18" s="1"/>
      <c r="B18" s="2"/>
      <c r="C18" s="3"/>
      <c r="D18" s="3"/>
      <c r="E18" s="4"/>
      <c r="F18" s="5"/>
      <c r="G18" s="5"/>
    </row>
    <row r="19" spans="1:7" s="33" customFormat="1">
      <c r="A19" s="1"/>
      <c r="B19" s="2"/>
      <c r="C19" s="3"/>
      <c r="D19" s="3"/>
      <c r="E19" s="4"/>
      <c r="F19" s="5"/>
      <c r="G19" s="5"/>
    </row>
    <row r="20" spans="1:7" s="33" customFormat="1">
      <c r="A20" s="1"/>
      <c r="B20" s="2"/>
      <c r="C20" s="3"/>
      <c r="D20" s="3"/>
      <c r="E20" s="4"/>
      <c r="F20" s="5"/>
      <c r="G20" s="5"/>
    </row>
    <row r="21" spans="1:7" s="33" customFormat="1">
      <c r="A21" s="1"/>
      <c r="B21" s="2"/>
      <c r="C21" s="3"/>
      <c r="D21" s="3"/>
      <c r="E21" s="4"/>
      <c r="F21" s="5"/>
      <c r="G21" s="5"/>
    </row>
    <row r="22" spans="1:7" s="33" customFormat="1">
      <c r="A22" s="1"/>
      <c r="B22" s="2"/>
      <c r="C22" s="3"/>
      <c r="D22" s="3"/>
      <c r="E22" s="4"/>
      <c r="F22" s="5"/>
      <c r="G22" s="5"/>
    </row>
    <row r="23" spans="1:7" s="33" customFormat="1">
      <c r="A23" s="1"/>
      <c r="B23" s="2"/>
      <c r="C23" s="3"/>
      <c r="D23" s="3"/>
      <c r="E23" s="4"/>
      <c r="F23" s="5"/>
      <c r="G23" s="5"/>
    </row>
    <row r="24" spans="1:7" s="33" customFormat="1">
      <c r="A24" s="1"/>
      <c r="B24" s="2"/>
      <c r="C24" s="3"/>
      <c r="D24" s="3"/>
      <c r="E24" s="4"/>
      <c r="F24" s="5"/>
      <c r="G24" s="5"/>
    </row>
    <row r="25" spans="1:7" s="33" customFormat="1">
      <c r="A25" s="1"/>
      <c r="B25" s="2"/>
      <c r="C25" s="3"/>
      <c r="D25" s="3"/>
      <c r="E25" s="4"/>
      <c r="F25" s="5"/>
      <c r="G25" s="5"/>
    </row>
    <row r="26" spans="1:7" s="33" customFormat="1">
      <c r="A26" s="1"/>
      <c r="B26" s="2"/>
      <c r="C26" s="3"/>
      <c r="D26" s="3"/>
      <c r="E26" s="4"/>
      <c r="F26" s="5"/>
      <c r="G26" s="5"/>
    </row>
    <row r="27" spans="1:7" s="33" customFormat="1">
      <c r="A27" s="1"/>
      <c r="B27" s="2"/>
      <c r="C27" s="3"/>
      <c r="D27" s="3"/>
      <c r="E27" s="4"/>
      <c r="F27" s="5"/>
      <c r="G27" s="5"/>
    </row>
    <row r="28" spans="1:7" s="33" customFormat="1">
      <c r="A28" s="1"/>
      <c r="B28" s="2"/>
      <c r="C28" s="3"/>
      <c r="D28" s="3"/>
      <c r="E28" s="4"/>
      <c r="F28" s="5"/>
      <c r="G28" s="5"/>
    </row>
    <row r="29" spans="1:7" s="33" customFormat="1">
      <c r="A29" s="1"/>
      <c r="B29" s="2"/>
      <c r="C29" s="3"/>
      <c r="D29" s="3"/>
      <c r="E29" s="4"/>
      <c r="F29" s="5"/>
      <c r="G29" s="5"/>
    </row>
    <row r="30" spans="1:7" s="33" customFormat="1">
      <c r="A30" s="1"/>
      <c r="B30" s="2"/>
      <c r="C30" s="3"/>
      <c r="D30" s="3"/>
      <c r="E30" s="4"/>
      <c r="F30" s="5"/>
      <c r="G30" s="5"/>
    </row>
    <row r="31" spans="1:7" s="33" customFormat="1">
      <c r="A31" s="1"/>
      <c r="B31" s="2"/>
      <c r="C31" s="3"/>
      <c r="D31" s="3"/>
      <c r="E31" s="4"/>
      <c r="F31" s="5"/>
      <c r="G31" s="5"/>
    </row>
    <row r="32" spans="1:7" s="33" customFormat="1">
      <c r="A32" s="1"/>
      <c r="B32" s="2"/>
      <c r="C32" s="3"/>
      <c r="D32" s="3"/>
      <c r="E32" s="4"/>
      <c r="F32" s="5"/>
      <c r="G32" s="5"/>
    </row>
    <row r="33" spans="1:7" s="33" customFormat="1">
      <c r="A33" s="1"/>
      <c r="B33" s="2"/>
      <c r="C33" s="3"/>
      <c r="D33" s="3"/>
      <c r="E33" s="4"/>
      <c r="F33" s="5"/>
      <c r="G33" s="5"/>
    </row>
    <row r="34" spans="1:7" s="33" customFormat="1">
      <c r="A34" s="1"/>
      <c r="B34" s="2"/>
      <c r="C34" s="3"/>
      <c r="D34" s="3"/>
      <c r="E34" s="4"/>
      <c r="F34" s="5"/>
      <c r="G34" s="5"/>
    </row>
    <row r="35" spans="1:7" s="33" customFormat="1">
      <c r="A35" s="1"/>
      <c r="B35" s="2"/>
      <c r="C35" s="3"/>
      <c r="D35" s="3"/>
      <c r="E35" s="4"/>
      <c r="F35" s="5"/>
      <c r="G35" s="5"/>
    </row>
    <row r="36" spans="1:7" s="33" customFormat="1">
      <c r="A36" s="1"/>
      <c r="B36" s="2"/>
      <c r="C36" s="3"/>
      <c r="D36" s="3"/>
      <c r="E36" s="4"/>
      <c r="F36" s="5"/>
      <c r="G36" s="5"/>
    </row>
    <row r="37" spans="1:7" s="33" customFormat="1">
      <c r="A37" s="1"/>
      <c r="B37" s="2"/>
      <c r="C37" s="3"/>
      <c r="D37" s="3"/>
      <c r="E37" s="4"/>
      <c r="F37" s="5"/>
      <c r="G37" s="5"/>
    </row>
    <row r="38" spans="1:7" s="33" customFormat="1">
      <c r="A38" s="1"/>
      <c r="B38" s="2"/>
      <c r="C38" s="3"/>
      <c r="D38" s="3"/>
      <c r="E38" s="4"/>
      <c r="F38" s="5"/>
      <c r="G38" s="5"/>
    </row>
    <row r="39" spans="1:7" s="33" customFormat="1">
      <c r="A39" s="1"/>
      <c r="B39" s="2"/>
      <c r="C39" s="3"/>
      <c r="D39" s="3"/>
      <c r="E39" s="4"/>
      <c r="F39" s="5"/>
      <c r="G39" s="5"/>
    </row>
    <row r="40" spans="1:7" s="33" customFormat="1">
      <c r="A40" s="1"/>
      <c r="B40" s="2"/>
      <c r="C40" s="3"/>
      <c r="D40" s="3"/>
      <c r="E40" s="4"/>
      <c r="F40" s="5"/>
      <c r="G40" s="5"/>
    </row>
    <row r="41" spans="1:7" s="33" customFormat="1">
      <c r="A41" s="1"/>
      <c r="B41" s="2"/>
      <c r="C41" s="3"/>
      <c r="D41" s="3"/>
      <c r="E41" s="4"/>
      <c r="F41" s="5"/>
      <c r="G41" s="5"/>
    </row>
    <row r="42" spans="1:7" s="33" customFormat="1">
      <c r="A42" s="1"/>
      <c r="B42" s="2"/>
      <c r="C42" s="3"/>
      <c r="D42" s="3"/>
      <c r="E42" s="4"/>
      <c r="F42" s="5"/>
      <c r="G42" s="5"/>
    </row>
    <row r="43" spans="1:7" s="33" customFormat="1">
      <c r="A43" s="1"/>
      <c r="B43" s="2"/>
      <c r="C43" s="3"/>
      <c r="D43" s="3"/>
      <c r="E43" s="4"/>
      <c r="F43" s="5"/>
      <c r="G43" s="5"/>
    </row>
    <row r="44" spans="1:7" s="33" customFormat="1">
      <c r="A44" s="1"/>
      <c r="B44" s="2"/>
      <c r="C44" s="3"/>
      <c r="D44" s="3"/>
      <c r="E44" s="4"/>
      <c r="F44" s="5"/>
      <c r="G44" s="5"/>
    </row>
    <row r="45" spans="1:7" s="33" customFormat="1">
      <c r="A45" s="1"/>
      <c r="B45" s="2"/>
      <c r="C45" s="3"/>
      <c r="D45" s="3"/>
      <c r="E45" s="4"/>
      <c r="F45" s="5"/>
      <c r="G45" s="5"/>
    </row>
  </sheetData>
  <sheetProtection password="CC39" sheet="1" objects="1" scenarios="1"/>
  <mergeCells count="25">
    <mergeCell ref="A1:B1"/>
    <mergeCell ref="B6:C6"/>
    <mergeCell ref="B7:C7"/>
    <mergeCell ref="B8:C8"/>
    <mergeCell ref="B9:C9"/>
    <mergeCell ref="B10:C10"/>
    <mergeCell ref="B11:C11"/>
    <mergeCell ref="D6:F6"/>
    <mergeCell ref="D7:F7"/>
    <mergeCell ref="D8:F8"/>
    <mergeCell ref="D9:F9"/>
    <mergeCell ref="D11:F11"/>
    <mergeCell ref="D10:F10"/>
    <mergeCell ref="D17:F17"/>
    <mergeCell ref="B12:C12"/>
    <mergeCell ref="B13:C13"/>
    <mergeCell ref="B14:C14"/>
    <mergeCell ref="B15:C15"/>
    <mergeCell ref="B16:C16"/>
    <mergeCell ref="B17:C17"/>
    <mergeCell ref="D12:F12"/>
    <mergeCell ref="D13:F13"/>
    <mergeCell ref="D14:F14"/>
    <mergeCell ref="D15:F15"/>
    <mergeCell ref="D16:F16"/>
  </mergeCells>
  <phoneticPr fontId="27" type="noConversion"/>
  <printOptions horizontalCentered="1"/>
  <pageMargins left="0.39370078740157483" right="0.39370078740157483" top="0.98425196850393704" bottom="0.59055118110236227" header="0.11811023622047245" footer="0.31496062992125984"/>
  <pageSetup paperSize="9" firstPageNumber="0" pageOrder="overThenDown" orientation="landscape" horizontalDpi="300" verticalDpi="300" r:id="rId1"/>
  <headerFooter alignWithMargins="0">
    <oddFooter>&amp;L&amp;"Arial Narrow,Обичан"&amp;8&amp;F / &amp;A&amp;R&amp;11 &amp;"Arial Narrow,Обичан"&amp;8Page &amp;P of &amp;N</oddFooter>
  </headerFooter>
</worksheet>
</file>

<file path=xl/worksheets/sheet2.xml><?xml version="1.0" encoding="utf-8"?>
<worksheet xmlns="http://schemas.openxmlformats.org/spreadsheetml/2006/main" xmlns:r="http://schemas.openxmlformats.org/officeDocument/2006/relationships">
  <dimension ref="A1:I78"/>
  <sheetViews>
    <sheetView topLeftCell="A58" zoomScaleNormal="100" workbookViewId="0">
      <selection activeCell="B3" sqref="B3"/>
    </sheetView>
  </sheetViews>
  <sheetFormatPr defaultColWidth="12.28515625" defaultRowHeight="12.75"/>
  <cols>
    <col min="1" max="1" width="4.5703125" style="1" customWidth="1"/>
    <col min="2" max="2" width="7.42578125" style="38" customWidth="1"/>
    <col min="3" max="4" width="39.140625" style="3" customWidth="1"/>
    <col min="5" max="5" width="7.5703125" style="4" customWidth="1"/>
    <col min="6" max="6" width="9.42578125" style="5" customWidth="1"/>
    <col min="7" max="7" width="12.28515625" style="6" customWidth="1"/>
    <col min="8" max="8" width="17" style="5" customWidth="1"/>
    <col min="9" max="249" width="11.140625" style="7" customWidth="1"/>
    <col min="250" max="250" width="4.5703125" style="7" customWidth="1"/>
    <col min="251" max="251" width="7.42578125" style="7" customWidth="1"/>
    <col min="252" max="253" width="39.140625" style="7" customWidth="1"/>
    <col min="254" max="254" width="6.42578125" style="7" customWidth="1"/>
    <col min="255" max="255" width="10.28515625" style="7" customWidth="1"/>
    <col min="256" max="16384" width="12.28515625" style="7"/>
  </cols>
  <sheetData>
    <row r="1" spans="1:9" s="41" customFormat="1" ht="36.75" customHeight="1">
      <c r="A1" s="223" t="s">
        <v>259</v>
      </c>
      <c r="B1" s="223"/>
      <c r="C1" s="224" t="s">
        <v>260</v>
      </c>
      <c r="D1" s="224"/>
      <c r="E1" s="224"/>
      <c r="F1" s="224"/>
      <c r="G1" s="224"/>
      <c r="H1" s="224"/>
      <c r="I1" s="40"/>
    </row>
    <row r="2" spans="1:9" s="41" customFormat="1" ht="6.75" customHeight="1">
      <c r="A2" s="47"/>
      <c r="B2" s="48"/>
      <c r="C2" s="49"/>
      <c r="D2" s="49"/>
      <c r="E2" s="50"/>
      <c r="F2" s="51"/>
      <c r="G2" s="50"/>
      <c r="H2" s="50"/>
    </row>
    <row r="3" spans="1:9" s="20" customFormat="1" ht="21.75" customHeight="1">
      <c r="A3" s="16"/>
      <c r="B3" s="198" t="s">
        <v>335</v>
      </c>
      <c r="C3" s="17" t="s">
        <v>232</v>
      </c>
      <c r="D3" s="18"/>
      <c r="E3" s="16"/>
      <c r="F3" s="19"/>
      <c r="G3" s="16"/>
      <c r="H3" s="16"/>
    </row>
    <row r="4" spans="1:9" s="56" customFormat="1" ht="21.75" customHeight="1">
      <c r="A4" s="52"/>
      <c r="B4" s="53">
        <v>100</v>
      </c>
      <c r="C4" s="17" t="s">
        <v>261</v>
      </c>
      <c r="D4" s="17"/>
      <c r="E4" s="54"/>
      <c r="F4" s="54"/>
      <c r="G4" s="55"/>
      <c r="H4" s="55"/>
    </row>
    <row r="5" spans="1:9" ht="15" customHeight="1">
      <c r="A5" s="57"/>
      <c r="B5" s="58"/>
      <c r="C5" s="59"/>
      <c r="D5" s="59"/>
      <c r="E5" s="60"/>
      <c r="F5" s="61"/>
      <c r="G5" s="62"/>
      <c r="H5" s="61"/>
    </row>
    <row r="6" spans="1:9" ht="20.100000000000001" customHeight="1">
      <c r="A6" s="63"/>
      <c r="B6" s="64"/>
      <c r="C6" s="65" t="s">
        <v>262</v>
      </c>
      <c r="D6" s="66" t="s">
        <v>263</v>
      </c>
      <c r="E6" s="67"/>
      <c r="F6" s="68"/>
      <c r="G6" s="69"/>
      <c r="H6" s="70"/>
    </row>
    <row r="7" spans="1:9" ht="35.1" customHeight="1">
      <c r="A7" s="71"/>
      <c r="B7" s="72"/>
      <c r="C7" s="73" t="s">
        <v>251</v>
      </c>
      <c r="D7" s="74" t="s">
        <v>264</v>
      </c>
      <c r="E7" s="60"/>
      <c r="F7" s="61"/>
      <c r="G7" s="62"/>
      <c r="H7" s="75"/>
    </row>
    <row r="8" spans="1:9" ht="144.94999999999999" customHeight="1">
      <c r="A8" s="71"/>
      <c r="B8" s="72"/>
      <c r="C8" s="73" t="s">
        <v>265</v>
      </c>
      <c r="D8" s="74" t="s">
        <v>266</v>
      </c>
      <c r="E8" s="60"/>
      <c r="F8" s="61"/>
      <c r="G8" s="62"/>
      <c r="H8" s="75"/>
    </row>
    <row r="9" spans="1:9" ht="110.1" customHeight="1">
      <c r="A9" s="71"/>
      <c r="B9" s="72"/>
      <c r="C9" s="73" t="s">
        <v>267</v>
      </c>
      <c r="D9" s="74" t="s">
        <v>268</v>
      </c>
      <c r="E9" s="60"/>
      <c r="F9" s="61"/>
      <c r="G9" s="62"/>
      <c r="H9" s="75"/>
    </row>
    <row r="10" spans="1:9" ht="69.95" customHeight="1">
      <c r="A10" s="76"/>
      <c r="B10" s="77"/>
      <c r="C10" s="78" t="s">
        <v>269</v>
      </c>
      <c r="D10" s="27" t="s">
        <v>270</v>
      </c>
      <c r="E10" s="21"/>
      <c r="F10" s="24"/>
      <c r="G10" s="25"/>
      <c r="H10" s="28"/>
    </row>
    <row r="11" spans="1:9" s="41" customFormat="1" ht="21" customHeight="1">
      <c r="A11" s="79" t="s">
        <v>271</v>
      </c>
      <c r="B11" s="80" t="s">
        <v>272</v>
      </c>
      <c r="C11" s="225" t="s">
        <v>273</v>
      </c>
      <c r="D11" s="225"/>
      <c r="E11" s="81" t="s">
        <v>274</v>
      </c>
      <c r="F11" s="81" t="s">
        <v>337</v>
      </c>
      <c r="G11" s="81" t="s">
        <v>338</v>
      </c>
      <c r="H11" s="81" t="s">
        <v>339</v>
      </c>
      <c r="I11" s="82"/>
    </row>
    <row r="12" spans="1:9" s="33" customFormat="1" ht="30.75" customHeight="1">
      <c r="A12" s="83"/>
      <c r="B12" s="84">
        <f>B4+5</f>
        <v>105</v>
      </c>
      <c r="C12" s="85" t="s">
        <v>275</v>
      </c>
      <c r="D12" s="85" t="s">
        <v>276</v>
      </c>
      <c r="E12" s="86"/>
      <c r="F12" s="87"/>
      <c r="G12" s="88"/>
      <c r="H12" s="87"/>
    </row>
    <row r="13" spans="1:9" s="33" customFormat="1" ht="81.75" customHeight="1">
      <c r="A13" s="89">
        <v>1</v>
      </c>
      <c r="B13" s="90" t="s">
        <v>277</v>
      </c>
      <c r="C13" s="91" t="s">
        <v>9</v>
      </c>
      <c r="D13" s="91" t="s">
        <v>10</v>
      </c>
      <c r="E13" s="92" t="s">
        <v>278</v>
      </c>
      <c r="F13" s="93">
        <v>3</v>
      </c>
      <c r="G13" s="94"/>
      <c r="H13" s="95">
        <f>F13*G13</f>
        <v>0</v>
      </c>
    </row>
    <row r="14" spans="1:9" s="33" customFormat="1" ht="58.5" customHeight="1">
      <c r="A14" s="89">
        <f>A13+1</f>
        <v>2</v>
      </c>
      <c r="B14" s="90" t="s">
        <v>279</v>
      </c>
      <c r="C14" s="91" t="s">
        <v>11</v>
      </c>
      <c r="D14" s="91" t="s">
        <v>12</v>
      </c>
      <c r="E14" s="92" t="s">
        <v>278</v>
      </c>
      <c r="F14" s="93">
        <v>1</v>
      </c>
      <c r="G14" s="94"/>
      <c r="H14" s="95">
        <f>F14*G14</f>
        <v>0</v>
      </c>
    </row>
    <row r="15" spans="1:9" s="33" customFormat="1" ht="16.5" customHeight="1">
      <c r="A15" s="96"/>
      <c r="B15" s="97"/>
      <c r="C15" s="98"/>
      <c r="D15" s="98"/>
      <c r="E15" s="99"/>
      <c r="F15" s="100"/>
      <c r="G15" s="101"/>
      <c r="H15" s="102"/>
    </row>
    <row r="16" spans="1:9" s="33" customFormat="1" ht="70.5" customHeight="1">
      <c r="A16" s="83">
        <f>A14+1</f>
        <v>3</v>
      </c>
      <c r="B16" s="84">
        <f>B12+5</f>
        <v>110</v>
      </c>
      <c r="C16" s="85" t="s">
        <v>280</v>
      </c>
      <c r="D16" s="85" t="s">
        <v>281</v>
      </c>
      <c r="E16" s="103" t="s">
        <v>278</v>
      </c>
      <c r="F16" s="87">
        <v>1</v>
      </c>
      <c r="G16" s="104"/>
      <c r="H16" s="105">
        <f>F16*G16</f>
        <v>0</v>
      </c>
    </row>
    <row r="17" spans="1:8" s="33" customFormat="1" ht="12.75" customHeight="1">
      <c r="A17" s="96"/>
      <c r="B17" s="106"/>
      <c r="C17" s="98"/>
      <c r="D17" s="98"/>
      <c r="E17" s="99"/>
      <c r="F17" s="100"/>
      <c r="G17" s="101"/>
      <c r="H17" s="102"/>
    </row>
    <row r="18" spans="1:8" s="33" customFormat="1" ht="93" customHeight="1">
      <c r="A18" s="83">
        <f>A16+1</f>
        <v>4</v>
      </c>
      <c r="B18" s="84">
        <f>B16+5</f>
        <v>115</v>
      </c>
      <c r="C18" s="85" t="s">
        <v>282</v>
      </c>
      <c r="D18" s="85" t="s">
        <v>283</v>
      </c>
      <c r="E18" s="103" t="s">
        <v>278</v>
      </c>
      <c r="F18" s="87">
        <v>1</v>
      </c>
      <c r="G18" s="104"/>
      <c r="H18" s="105">
        <f>F18*G18</f>
        <v>0</v>
      </c>
    </row>
    <row r="19" spans="1:8" s="33" customFormat="1" ht="12" customHeight="1">
      <c r="A19" s="96"/>
      <c r="B19" s="106"/>
      <c r="C19" s="98"/>
      <c r="D19" s="98"/>
      <c r="E19" s="99"/>
      <c r="F19" s="100"/>
      <c r="G19" s="101"/>
      <c r="H19" s="102"/>
    </row>
    <row r="20" spans="1:8" s="33" customFormat="1" ht="45.75" customHeight="1">
      <c r="A20" s="83"/>
      <c r="B20" s="84">
        <f>B18+5</f>
        <v>120</v>
      </c>
      <c r="C20" s="85" t="s">
        <v>284</v>
      </c>
      <c r="D20" s="85" t="s">
        <v>285</v>
      </c>
      <c r="E20" s="86"/>
      <c r="F20" s="87"/>
      <c r="G20" s="88"/>
      <c r="H20" s="87"/>
    </row>
    <row r="21" spans="1:8" s="33" customFormat="1" ht="14.25" customHeight="1">
      <c r="A21" s="89">
        <f>A18+1</f>
        <v>5</v>
      </c>
      <c r="B21" s="90" t="s">
        <v>277</v>
      </c>
      <c r="C21" s="91" t="s">
        <v>286</v>
      </c>
      <c r="D21" s="91" t="s">
        <v>286</v>
      </c>
      <c r="E21" s="92" t="s">
        <v>278</v>
      </c>
      <c r="F21" s="93">
        <v>1</v>
      </c>
      <c r="G21" s="94"/>
      <c r="H21" s="95">
        <f>F21*G21</f>
        <v>0</v>
      </c>
    </row>
    <row r="22" spans="1:8" s="33" customFormat="1" ht="13.5" customHeight="1">
      <c r="A22" s="89">
        <f>A21+1</f>
        <v>6</v>
      </c>
      <c r="B22" s="90" t="s">
        <v>279</v>
      </c>
      <c r="C22" s="91" t="s">
        <v>287</v>
      </c>
      <c r="D22" s="91" t="s">
        <v>287</v>
      </c>
      <c r="E22" s="92" t="s">
        <v>278</v>
      </c>
      <c r="F22" s="93">
        <v>3</v>
      </c>
      <c r="G22" s="94"/>
      <c r="H22" s="95">
        <f>F22*G22</f>
        <v>0</v>
      </c>
    </row>
    <row r="23" spans="1:8" s="33" customFormat="1" ht="12.75" customHeight="1">
      <c r="A23" s="89">
        <f>A22+1</f>
        <v>7</v>
      </c>
      <c r="B23" s="90" t="s">
        <v>288</v>
      </c>
      <c r="C23" s="91" t="s">
        <v>289</v>
      </c>
      <c r="D23" s="91" t="s">
        <v>289</v>
      </c>
      <c r="E23" s="92" t="s">
        <v>278</v>
      </c>
      <c r="F23" s="93">
        <v>8</v>
      </c>
      <c r="G23" s="94"/>
      <c r="H23" s="95">
        <f>F23*G23</f>
        <v>0</v>
      </c>
    </row>
    <row r="24" spans="1:8" s="33" customFormat="1" ht="12.75" customHeight="1">
      <c r="A24" s="96"/>
      <c r="B24" s="97"/>
      <c r="C24" s="98"/>
      <c r="D24" s="98"/>
      <c r="E24" s="99"/>
      <c r="F24" s="100"/>
      <c r="G24" s="101"/>
      <c r="H24" s="102"/>
    </row>
    <row r="25" spans="1:8" s="33" customFormat="1" ht="40.5" customHeight="1">
      <c r="A25" s="83"/>
      <c r="B25" s="84">
        <f>B20+5</f>
        <v>125</v>
      </c>
      <c r="C25" s="85" t="s">
        <v>290</v>
      </c>
      <c r="D25" s="85" t="s">
        <v>291</v>
      </c>
      <c r="E25" s="107"/>
      <c r="F25" s="108"/>
      <c r="G25" s="109"/>
      <c r="H25" s="108"/>
    </row>
    <row r="26" spans="1:8" s="33" customFormat="1" ht="13.5" customHeight="1">
      <c r="A26" s="89">
        <f>A23+1</f>
        <v>8</v>
      </c>
      <c r="B26" s="90" t="s">
        <v>277</v>
      </c>
      <c r="C26" s="110" t="s">
        <v>292</v>
      </c>
      <c r="D26" s="110" t="s">
        <v>293</v>
      </c>
      <c r="E26" s="111" t="s">
        <v>294</v>
      </c>
      <c r="F26" s="112">
        <v>1</v>
      </c>
      <c r="G26" s="113"/>
      <c r="H26" s="95">
        <f>F26*G26</f>
        <v>0</v>
      </c>
    </row>
    <row r="27" spans="1:8" s="33" customFormat="1" ht="13.5" customHeight="1">
      <c r="A27" s="89">
        <f>A26+1</f>
        <v>9</v>
      </c>
      <c r="B27" s="114" t="s">
        <v>279</v>
      </c>
      <c r="C27" s="110" t="s">
        <v>295</v>
      </c>
      <c r="D27" s="110" t="s">
        <v>296</v>
      </c>
      <c r="E27" s="111" t="s">
        <v>294</v>
      </c>
      <c r="F27" s="112">
        <v>3</v>
      </c>
      <c r="G27" s="113"/>
      <c r="H27" s="95">
        <f>F27*G27</f>
        <v>0</v>
      </c>
    </row>
    <row r="28" spans="1:8" s="33" customFormat="1" ht="13.5" customHeight="1">
      <c r="A28" s="96"/>
      <c r="B28" s="115"/>
      <c r="C28" s="116"/>
      <c r="D28" s="116"/>
      <c r="E28" s="117"/>
      <c r="F28" s="118"/>
      <c r="G28" s="119"/>
      <c r="H28" s="102"/>
    </row>
    <row r="29" spans="1:8" s="33" customFormat="1" ht="54" customHeight="1">
      <c r="A29" s="83"/>
      <c r="B29" s="84">
        <f>B25+5</f>
        <v>130</v>
      </c>
      <c r="C29" s="120" t="s">
        <v>61</v>
      </c>
      <c r="D29" s="120" t="s">
        <v>297</v>
      </c>
      <c r="E29" s="107"/>
      <c r="F29" s="108"/>
      <c r="G29" s="109"/>
      <c r="H29" s="108"/>
    </row>
    <row r="30" spans="1:8" s="33" customFormat="1" ht="13.5" customHeight="1">
      <c r="A30" s="89">
        <f>A27+1</f>
        <v>10</v>
      </c>
      <c r="B30" s="114" t="s">
        <v>277</v>
      </c>
      <c r="C30" s="110" t="s">
        <v>298</v>
      </c>
      <c r="D30" s="110" t="s">
        <v>299</v>
      </c>
      <c r="E30" s="111" t="s">
        <v>294</v>
      </c>
      <c r="F30" s="112">
        <v>12</v>
      </c>
      <c r="G30" s="113"/>
      <c r="H30" s="95">
        <f>F30*G30</f>
        <v>0</v>
      </c>
    </row>
    <row r="31" spans="1:8" s="33" customFormat="1" ht="13.5" customHeight="1">
      <c r="A31" s="89">
        <f>A30+1</f>
        <v>11</v>
      </c>
      <c r="B31" s="114" t="s">
        <v>279</v>
      </c>
      <c r="C31" s="110" t="s">
        <v>292</v>
      </c>
      <c r="D31" s="110" t="s">
        <v>300</v>
      </c>
      <c r="E31" s="111" t="s">
        <v>294</v>
      </c>
      <c r="F31" s="112">
        <v>1</v>
      </c>
      <c r="G31" s="113"/>
      <c r="H31" s="95">
        <f>F31*G31</f>
        <v>0</v>
      </c>
    </row>
    <row r="32" spans="1:8" s="33" customFormat="1" ht="13.5" customHeight="1">
      <c r="A32" s="89">
        <f>A31+1</f>
        <v>12</v>
      </c>
      <c r="B32" s="114" t="s">
        <v>288</v>
      </c>
      <c r="C32" s="110" t="s">
        <v>295</v>
      </c>
      <c r="D32" s="110" t="s">
        <v>301</v>
      </c>
      <c r="E32" s="111" t="s">
        <v>294</v>
      </c>
      <c r="F32" s="112">
        <v>3</v>
      </c>
      <c r="G32" s="113"/>
      <c r="H32" s="95">
        <f>F32*G32</f>
        <v>0</v>
      </c>
    </row>
    <row r="33" spans="1:8" s="33" customFormat="1" ht="13.5" customHeight="1">
      <c r="A33" s="89"/>
      <c r="B33" s="114"/>
      <c r="C33" s="110"/>
      <c r="D33" s="110"/>
      <c r="E33" s="111"/>
      <c r="F33" s="112"/>
      <c r="G33" s="113"/>
      <c r="H33" s="95"/>
    </row>
    <row r="34" spans="1:8" s="33" customFormat="1" ht="13.5" customHeight="1">
      <c r="A34" s="96"/>
      <c r="B34" s="115"/>
      <c r="C34" s="116"/>
      <c r="D34" s="116"/>
      <c r="E34" s="117"/>
      <c r="F34" s="118"/>
      <c r="G34" s="119"/>
      <c r="H34" s="102"/>
    </row>
    <row r="35" spans="1:8" s="33" customFormat="1" ht="27.75" customHeight="1">
      <c r="A35" s="83">
        <f>A32+1</f>
        <v>13</v>
      </c>
      <c r="B35" s="84">
        <f>B29+5</f>
        <v>135</v>
      </c>
      <c r="C35" s="120" t="s">
        <v>62</v>
      </c>
      <c r="D35" s="120" t="s">
        <v>63</v>
      </c>
      <c r="E35" s="107"/>
      <c r="F35" s="108"/>
      <c r="G35" s="109"/>
      <c r="H35" s="108"/>
    </row>
    <row r="36" spans="1:8" s="33" customFormat="1" ht="12.75" customHeight="1">
      <c r="A36" s="89"/>
      <c r="B36" s="114"/>
      <c r="C36" s="110" t="s">
        <v>302</v>
      </c>
      <c r="D36" s="110" t="s">
        <v>302</v>
      </c>
      <c r="E36" s="111" t="s">
        <v>294</v>
      </c>
      <c r="F36" s="112">
        <v>7</v>
      </c>
      <c r="G36" s="113"/>
      <c r="H36" s="112">
        <f>F36*G36</f>
        <v>0</v>
      </c>
    </row>
    <row r="37" spans="1:8" s="33" customFormat="1" ht="12.75" customHeight="1">
      <c r="A37" s="96"/>
      <c r="B37" s="115"/>
      <c r="C37" s="116"/>
      <c r="D37" s="116"/>
      <c r="E37" s="117"/>
      <c r="F37" s="118"/>
      <c r="G37" s="119"/>
      <c r="H37" s="118"/>
    </row>
    <row r="38" spans="1:8" s="33" customFormat="1" ht="38.25" customHeight="1">
      <c r="A38" s="83">
        <f>A35+1</f>
        <v>14</v>
      </c>
      <c r="B38" s="84">
        <f>B35+5</f>
        <v>140</v>
      </c>
      <c r="C38" s="120" t="s">
        <v>303</v>
      </c>
      <c r="D38" s="120" t="s">
        <v>304</v>
      </c>
      <c r="E38" s="107"/>
      <c r="F38" s="108"/>
      <c r="G38" s="109"/>
      <c r="H38" s="108"/>
    </row>
    <row r="39" spans="1:8" s="33" customFormat="1" ht="12" customHeight="1">
      <c r="A39" s="89"/>
      <c r="B39" s="114"/>
      <c r="C39" s="110" t="s">
        <v>286</v>
      </c>
      <c r="D39" s="110" t="s">
        <v>286</v>
      </c>
      <c r="E39" s="111" t="s">
        <v>294</v>
      </c>
      <c r="F39" s="112">
        <v>1</v>
      </c>
      <c r="G39" s="113"/>
      <c r="H39" s="112">
        <f>F39*G39</f>
        <v>0</v>
      </c>
    </row>
    <row r="40" spans="1:8" s="33" customFormat="1" ht="12" customHeight="1">
      <c r="A40" s="96"/>
      <c r="B40" s="115"/>
      <c r="C40" s="116"/>
      <c r="D40" s="116"/>
      <c r="E40" s="117"/>
      <c r="F40" s="118"/>
      <c r="G40" s="119"/>
      <c r="H40" s="118"/>
    </row>
    <row r="41" spans="1:8" s="33" customFormat="1" ht="40.5" customHeight="1">
      <c r="A41" s="83"/>
      <c r="B41" s="84">
        <f>B38+5</f>
        <v>145</v>
      </c>
      <c r="C41" s="120" t="s">
        <v>305</v>
      </c>
      <c r="D41" s="120" t="s">
        <v>306</v>
      </c>
      <c r="E41" s="107"/>
      <c r="F41" s="108"/>
      <c r="G41" s="109"/>
      <c r="H41" s="108"/>
    </row>
    <row r="42" spans="1:8" s="33" customFormat="1" ht="12.75" customHeight="1">
      <c r="A42" s="89">
        <f>A38+1</f>
        <v>15</v>
      </c>
      <c r="B42" s="114" t="s">
        <v>277</v>
      </c>
      <c r="C42" s="110" t="s">
        <v>307</v>
      </c>
      <c r="D42" s="110" t="s">
        <v>307</v>
      </c>
      <c r="E42" s="111" t="s">
        <v>294</v>
      </c>
      <c r="F42" s="112">
        <v>1</v>
      </c>
      <c r="G42" s="113"/>
      <c r="H42" s="112">
        <f>F42*G42</f>
        <v>0</v>
      </c>
    </row>
    <row r="43" spans="1:8" s="33" customFormat="1" ht="12" customHeight="1">
      <c r="A43" s="89">
        <f>A42+1</f>
        <v>16</v>
      </c>
      <c r="B43" s="114" t="s">
        <v>279</v>
      </c>
      <c r="C43" s="110" t="s">
        <v>287</v>
      </c>
      <c r="D43" s="110" t="s">
        <v>287</v>
      </c>
      <c r="E43" s="111" t="s">
        <v>294</v>
      </c>
      <c r="F43" s="112">
        <v>3</v>
      </c>
      <c r="G43" s="113"/>
      <c r="H43" s="112">
        <f>F43*G43</f>
        <v>0</v>
      </c>
    </row>
    <row r="44" spans="1:8" s="33" customFormat="1" ht="12" customHeight="1">
      <c r="A44" s="96"/>
      <c r="B44" s="115"/>
      <c r="C44" s="116"/>
      <c r="D44" s="116"/>
      <c r="E44" s="117"/>
      <c r="F44" s="118"/>
      <c r="G44" s="119"/>
      <c r="H44" s="118"/>
    </row>
    <row r="45" spans="1:8" s="33" customFormat="1" ht="51.75" customHeight="1">
      <c r="A45" s="83">
        <f>A43+1</f>
        <v>17</v>
      </c>
      <c r="B45" s="84">
        <f>B41+5</f>
        <v>150</v>
      </c>
      <c r="C45" s="120" t="s">
        <v>308</v>
      </c>
      <c r="D45" s="120" t="s">
        <v>309</v>
      </c>
      <c r="E45" s="107"/>
      <c r="F45" s="108"/>
      <c r="G45" s="109"/>
      <c r="H45" s="108"/>
    </row>
    <row r="46" spans="1:8" s="33" customFormat="1" ht="12" customHeight="1">
      <c r="A46" s="89"/>
      <c r="B46" s="114"/>
      <c r="C46" s="110" t="s">
        <v>286</v>
      </c>
      <c r="D46" s="110" t="s">
        <v>286</v>
      </c>
      <c r="E46" s="111" t="s">
        <v>294</v>
      </c>
      <c r="F46" s="112">
        <v>1</v>
      </c>
      <c r="G46" s="113"/>
      <c r="H46" s="112">
        <f>F46*G46</f>
        <v>0</v>
      </c>
    </row>
    <row r="47" spans="1:8" s="33" customFormat="1" ht="12" customHeight="1">
      <c r="A47" s="96"/>
      <c r="B47" s="115"/>
      <c r="C47" s="116"/>
      <c r="D47" s="116"/>
      <c r="E47" s="117"/>
      <c r="F47" s="118"/>
      <c r="G47" s="119"/>
      <c r="H47" s="118"/>
    </row>
    <row r="48" spans="1:8" s="33" customFormat="1" ht="42.75" customHeight="1">
      <c r="A48" s="83"/>
      <c r="B48" s="84">
        <f>B45+5</f>
        <v>155</v>
      </c>
      <c r="C48" s="120" t="s">
        <v>310</v>
      </c>
      <c r="D48" s="120" t="s">
        <v>311</v>
      </c>
      <c r="E48" s="107"/>
      <c r="F48" s="108"/>
      <c r="G48" s="109"/>
      <c r="H48" s="108"/>
    </row>
    <row r="49" spans="1:8" s="33" customFormat="1" ht="13.5" customHeight="1">
      <c r="A49" s="89">
        <f>A45+1</f>
        <v>18</v>
      </c>
      <c r="B49" s="114" t="s">
        <v>277</v>
      </c>
      <c r="C49" s="110" t="s">
        <v>307</v>
      </c>
      <c r="D49" s="110" t="s">
        <v>307</v>
      </c>
      <c r="E49" s="111" t="s">
        <v>294</v>
      </c>
      <c r="F49" s="112">
        <v>1</v>
      </c>
      <c r="G49" s="113"/>
      <c r="H49" s="112">
        <f>F49*G49</f>
        <v>0</v>
      </c>
    </row>
    <row r="50" spans="1:8" s="33" customFormat="1" ht="13.5" customHeight="1">
      <c r="A50" s="89">
        <f>A49+1</f>
        <v>19</v>
      </c>
      <c r="B50" s="114" t="s">
        <v>279</v>
      </c>
      <c r="C50" s="110" t="s">
        <v>287</v>
      </c>
      <c r="D50" s="110" t="s">
        <v>287</v>
      </c>
      <c r="E50" s="111" t="s">
        <v>294</v>
      </c>
      <c r="F50" s="112">
        <v>3</v>
      </c>
      <c r="G50" s="113"/>
      <c r="H50" s="112">
        <f>F50*G50</f>
        <v>0</v>
      </c>
    </row>
    <row r="51" spans="1:8" s="33" customFormat="1" ht="13.5" customHeight="1">
      <c r="A51" s="96"/>
      <c r="B51" s="115"/>
      <c r="C51" s="116"/>
      <c r="D51" s="116"/>
      <c r="E51" s="117"/>
      <c r="F51" s="118"/>
      <c r="G51" s="119"/>
      <c r="H51" s="118"/>
    </row>
    <row r="52" spans="1:8" s="33" customFormat="1" ht="27.75" customHeight="1">
      <c r="A52" s="83"/>
      <c r="B52" s="84">
        <f>B48+5</f>
        <v>160</v>
      </c>
      <c r="C52" s="120" t="s">
        <v>312</v>
      </c>
      <c r="D52" s="120" t="s">
        <v>313</v>
      </c>
      <c r="E52" s="107"/>
      <c r="F52" s="108"/>
      <c r="G52" s="109"/>
      <c r="H52" s="108"/>
    </row>
    <row r="53" spans="1:8" s="33" customFormat="1" ht="12.75" customHeight="1">
      <c r="A53" s="89">
        <f>A50+1</f>
        <v>20</v>
      </c>
      <c r="B53" s="114" t="s">
        <v>277</v>
      </c>
      <c r="C53" s="110" t="s">
        <v>314</v>
      </c>
      <c r="D53" s="110" t="s">
        <v>314</v>
      </c>
      <c r="E53" s="111" t="s">
        <v>294</v>
      </c>
      <c r="F53" s="112">
        <v>2</v>
      </c>
      <c r="G53" s="113"/>
      <c r="H53" s="112">
        <f>F53*G53</f>
        <v>0</v>
      </c>
    </row>
    <row r="54" spans="1:8" s="33" customFormat="1" ht="12.75" customHeight="1">
      <c r="A54" s="89">
        <f>A53+1</f>
        <v>21</v>
      </c>
      <c r="B54" s="114" t="s">
        <v>279</v>
      </c>
      <c r="C54" s="110" t="s">
        <v>315</v>
      </c>
      <c r="D54" s="110" t="s">
        <v>315</v>
      </c>
      <c r="E54" s="111" t="s">
        <v>294</v>
      </c>
      <c r="F54" s="112">
        <v>1</v>
      </c>
      <c r="G54" s="113"/>
      <c r="H54" s="112">
        <f>F54*G54</f>
        <v>0</v>
      </c>
    </row>
    <row r="55" spans="1:8" s="33" customFormat="1" ht="12.75" customHeight="1">
      <c r="A55" s="96"/>
      <c r="B55" s="115"/>
      <c r="C55" s="116"/>
      <c r="D55" s="116"/>
      <c r="E55" s="117"/>
      <c r="F55" s="118"/>
      <c r="G55" s="119"/>
      <c r="H55" s="118"/>
    </row>
    <row r="56" spans="1:8" s="33" customFormat="1" ht="54" customHeight="1">
      <c r="A56" s="83">
        <f>A54+1</f>
        <v>22</v>
      </c>
      <c r="B56" s="84">
        <f>B52+5</f>
        <v>165</v>
      </c>
      <c r="C56" s="120" t="s">
        <v>316</v>
      </c>
      <c r="D56" s="120" t="s">
        <v>317</v>
      </c>
      <c r="E56" s="121"/>
      <c r="F56" s="108"/>
      <c r="G56" s="109"/>
      <c r="H56" s="108"/>
    </row>
    <row r="57" spans="1:8" s="33" customFormat="1" ht="16.5" customHeight="1">
      <c r="A57" s="89"/>
      <c r="B57" s="114"/>
      <c r="C57" s="110" t="s">
        <v>287</v>
      </c>
      <c r="D57" s="110" t="s">
        <v>287</v>
      </c>
      <c r="E57" s="111" t="s">
        <v>294</v>
      </c>
      <c r="F57" s="112">
        <v>3</v>
      </c>
      <c r="G57" s="113"/>
      <c r="H57" s="112">
        <f>F57*G57</f>
        <v>0</v>
      </c>
    </row>
    <row r="58" spans="1:8" s="33" customFormat="1" ht="11.25" customHeight="1">
      <c r="A58" s="96"/>
      <c r="B58" s="115"/>
      <c r="C58" s="116"/>
      <c r="D58" s="116"/>
      <c r="E58" s="117"/>
      <c r="F58" s="118"/>
      <c r="G58" s="119"/>
      <c r="H58" s="118"/>
    </row>
    <row r="59" spans="1:8" s="33" customFormat="1" ht="45.75" customHeight="1">
      <c r="A59" s="83">
        <f>A56+1</f>
        <v>23</v>
      </c>
      <c r="B59" s="84">
        <f>B56+5</f>
        <v>170</v>
      </c>
      <c r="C59" s="120" t="s">
        <v>64</v>
      </c>
      <c r="D59" s="120" t="s">
        <v>65</v>
      </c>
      <c r="E59" s="107" t="s">
        <v>294</v>
      </c>
      <c r="F59" s="108">
        <v>2</v>
      </c>
      <c r="G59" s="109"/>
      <c r="H59" s="108">
        <f>F59*G59</f>
        <v>0</v>
      </c>
    </row>
    <row r="60" spans="1:8" s="33" customFormat="1" ht="16.5" customHeight="1">
      <c r="A60" s="122"/>
      <c r="B60" s="115"/>
      <c r="C60" s="116"/>
      <c r="D60" s="116"/>
      <c r="E60" s="117"/>
      <c r="F60" s="118"/>
      <c r="G60" s="119"/>
      <c r="H60" s="118"/>
    </row>
    <row r="61" spans="1:8" s="33" customFormat="1" ht="45" customHeight="1">
      <c r="A61" s="83">
        <f>A59+1</f>
        <v>24</v>
      </c>
      <c r="B61" s="84">
        <f>B59+5</f>
        <v>175</v>
      </c>
      <c r="C61" s="120" t="s">
        <v>318</v>
      </c>
      <c r="D61" s="120" t="s">
        <v>319</v>
      </c>
      <c r="E61" s="107" t="s">
        <v>294</v>
      </c>
      <c r="F61" s="108">
        <v>2</v>
      </c>
      <c r="G61" s="109"/>
      <c r="H61" s="108">
        <f>F61*G61</f>
        <v>0</v>
      </c>
    </row>
    <row r="62" spans="1:8" s="33" customFormat="1" ht="15.75" customHeight="1">
      <c r="A62" s="96"/>
      <c r="B62" s="106"/>
      <c r="C62" s="116"/>
      <c r="D62" s="116"/>
      <c r="E62" s="117"/>
      <c r="F62" s="118"/>
      <c r="G62" s="119"/>
      <c r="H62" s="118"/>
    </row>
    <row r="63" spans="1:8" s="33" customFormat="1" ht="57.75" customHeight="1">
      <c r="A63" s="83"/>
      <c r="B63" s="84">
        <f>B61+5</f>
        <v>180</v>
      </c>
      <c r="C63" s="120" t="s">
        <v>320</v>
      </c>
      <c r="D63" s="120" t="s">
        <v>321</v>
      </c>
      <c r="E63" s="107"/>
      <c r="F63" s="108"/>
      <c r="G63" s="109"/>
      <c r="H63" s="108"/>
    </row>
    <row r="64" spans="1:8" s="33" customFormat="1" ht="34.5" customHeight="1">
      <c r="A64" s="89">
        <f>A61+1</f>
        <v>25</v>
      </c>
      <c r="B64" s="114" t="s">
        <v>277</v>
      </c>
      <c r="C64" s="110" t="s">
        <v>322</v>
      </c>
      <c r="D64" s="110" t="s">
        <v>323</v>
      </c>
      <c r="E64" s="111" t="s">
        <v>294</v>
      </c>
      <c r="F64" s="112">
        <v>3</v>
      </c>
      <c r="G64" s="113"/>
      <c r="H64" s="112">
        <f>F64*G64</f>
        <v>0</v>
      </c>
    </row>
    <row r="65" spans="1:8" s="33" customFormat="1" ht="25.5" customHeight="1">
      <c r="A65" s="89">
        <f>A64+1</f>
        <v>26</v>
      </c>
      <c r="B65" s="114" t="s">
        <v>279</v>
      </c>
      <c r="C65" s="110" t="s">
        <v>324</v>
      </c>
      <c r="D65" s="110" t="s">
        <v>325</v>
      </c>
      <c r="E65" s="111" t="s">
        <v>294</v>
      </c>
      <c r="F65" s="112">
        <v>1</v>
      </c>
      <c r="G65" s="113"/>
      <c r="H65" s="112">
        <f>F65*G65</f>
        <v>0</v>
      </c>
    </row>
    <row r="66" spans="1:8" s="33" customFormat="1" ht="12" customHeight="1">
      <c r="A66" s="96"/>
      <c r="B66" s="115"/>
      <c r="C66" s="116"/>
      <c r="D66" s="116"/>
      <c r="E66" s="117"/>
      <c r="F66" s="118"/>
      <c r="G66" s="119"/>
      <c r="H66" s="118"/>
    </row>
    <row r="67" spans="1:8" s="33" customFormat="1" ht="43.5" customHeight="1">
      <c r="A67" s="83">
        <f>A65+1</f>
        <v>27</v>
      </c>
      <c r="B67" s="84">
        <f>B63+5</f>
        <v>185</v>
      </c>
      <c r="C67" s="120" t="s">
        <v>326</v>
      </c>
      <c r="D67" s="120" t="s">
        <v>327</v>
      </c>
      <c r="E67" s="107"/>
      <c r="F67" s="108"/>
      <c r="G67" s="109"/>
      <c r="H67" s="108"/>
    </row>
    <row r="68" spans="1:8" s="33" customFormat="1" ht="12.75" customHeight="1">
      <c r="A68" s="89"/>
      <c r="B68" s="114"/>
      <c r="C68" s="110" t="s">
        <v>302</v>
      </c>
      <c r="D68" s="110" t="s">
        <v>302</v>
      </c>
      <c r="E68" s="111" t="s">
        <v>294</v>
      </c>
      <c r="F68" s="112">
        <v>3</v>
      </c>
      <c r="G68" s="113"/>
      <c r="H68" s="112">
        <f>F68*G68</f>
        <v>0</v>
      </c>
    </row>
    <row r="69" spans="1:8" s="33" customFormat="1" ht="12.75" customHeight="1">
      <c r="A69" s="96"/>
      <c r="B69" s="115"/>
      <c r="C69" s="116"/>
      <c r="D69" s="116"/>
      <c r="E69" s="117"/>
      <c r="F69" s="118"/>
      <c r="G69" s="119"/>
      <c r="H69" s="118"/>
    </row>
    <row r="70" spans="1:8" s="33" customFormat="1" ht="91.5" customHeight="1">
      <c r="A70" s="83">
        <f>A67+1</f>
        <v>28</v>
      </c>
      <c r="B70" s="84">
        <f>B67+5</f>
        <v>190</v>
      </c>
      <c r="C70" s="120" t="s">
        <v>328</v>
      </c>
      <c r="D70" s="120" t="s">
        <v>329</v>
      </c>
      <c r="E70" s="121" t="s">
        <v>330</v>
      </c>
      <c r="F70" s="108">
        <v>17</v>
      </c>
      <c r="G70" s="109"/>
      <c r="H70" s="108">
        <f>F70*G70</f>
        <v>0</v>
      </c>
    </row>
    <row r="71" spans="1:8" s="33" customFormat="1" ht="12.75" customHeight="1">
      <c r="A71" s="96"/>
      <c r="B71" s="106"/>
      <c r="C71" s="116"/>
      <c r="D71" s="116"/>
      <c r="E71" s="123"/>
      <c r="F71" s="118"/>
      <c r="G71" s="119"/>
      <c r="H71" s="118"/>
    </row>
    <row r="72" spans="1:8" s="33" customFormat="1" ht="16.5" customHeight="1">
      <c r="A72" s="124"/>
      <c r="B72" s="125"/>
      <c r="C72" s="59"/>
      <c r="D72" s="59"/>
      <c r="E72" s="13"/>
      <c r="F72" s="126"/>
      <c r="G72" s="127"/>
      <c r="H72" s="126"/>
    </row>
    <row r="73" spans="1:8" s="33" customFormat="1" ht="16.5" customHeight="1">
      <c r="A73" s="128"/>
      <c r="B73" s="129">
        <f>+B4</f>
        <v>100</v>
      </c>
      <c r="C73" s="222" t="s">
        <v>261</v>
      </c>
      <c r="D73" s="222"/>
      <c r="E73" s="222"/>
      <c r="F73" s="222"/>
      <c r="G73" s="128" t="s">
        <v>340</v>
      </c>
      <c r="H73" s="130">
        <f>SUM(H12:H70)</f>
        <v>0</v>
      </c>
    </row>
    <row r="74" spans="1:8" s="136" customFormat="1" ht="16.5" customHeight="1">
      <c r="A74" s="131"/>
      <c r="B74" s="132"/>
      <c r="C74" s="133"/>
      <c r="D74" s="133"/>
      <c r="E74" s="133"/>
      <c r="F74" s="133"/>
      <c r="G74" s="134"/>
      <c r="H74" s="135"/>
    </row>
    <row r="75" spans="1:8" s="136" customFormat="1" ht="16.5" customHeight="1">
      <c r="A75" s="131"/>
      <c r="B75" s="132"/>
      <c r="C75" s="133"/>
      <c r="D75" s="133"/>
      <c r="E75" s="133"/>
      <c r="F75" s="133"/>
      <c r="G75" s="134"/>
      <c r="H75" s="135"/>
    </row>
    <row r="76" spans="1:8" s="136" customFormat="1" ht="16.5" customHeight="1">
      <c r="A76" s="131"/>
      <c r="B76" s="132"/>
      <c r="C76" s="133"/>
      <c r="D76" s="133"/>
      <c r="E76" s="133"/>
      <c r="F76" s="133"/>
      <c r="G76" s="134"/>
      <c r="H76" s="135"/>
    </row>
    <row r="77" spans="1:8" s="33" customFormat="1">
      <c r="A77" s="1"/>
      <c r="B77" s="38"/>
      <c r="C77" s="3"/>
      <c r="D77" s="3"/>
      <c r="E77" s="4"/>
      <c r="F77" s="5"/>
      <c r="G77" s="6"/>
      <c r="H77" s="5"/>
    </row>
    <row r="78" spans="1:8" s="33" customFormat="1">
      <c r="A78" s="1"/>
      <c r="B78" s="38"/>
      <c r="C78" s="3"/>
      <c r="D78" s="3"/>
      <c r="E78" s="4"/>
      <c r="F78" s="5"/>
      <c r="G78" s="6"/>
      <c r="H78" s="5"/>
    </row>
  </sheetData>
  <sheetProtection password="CC39" sheet="1" objects="1" scenarios="1"/>
  <mergeCells count="4">
    <mergeCell ref="C73:F73"/>
    <mergeCell ref="A1:B1"/>
    <mergeCell ref="C1:H1"/>
    <mergeCell ref="C11:D11"/>
  </mergeCells>
  <phoneticPr fontId="27" type="noConversion"/>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&amp;L&amp;"Arial Narrow,Обичан"&amp;8&amp;F / &amp;A&amp;R&amp;"Arial Narrow,Обичан"&amp;8&amp;P / &amp;N</oddFooter>
  </headerFooter>
  <rowBreaks count="1" manualBreakCount="1">
    <brk id="10" max="16383" man="1"/>
  </rowBreaks>
</worksheet>
</file>

<file path=xl/worksheets/sheet3.xml><?xml version="1.0" encoding="utf-8"?>
<worksheet xmlns="http://schemas.openxmlformats.org/spreadsheetml/2006/main" xmlns:r="http://schemas.openxmlformats.org/officeDocument/2006/relationships">
  <dimension ref="A1:I79"/>
  <sheetViews>
    <sheetView topLeftCell="A37" zoomScaleNormal="100" workbookViewId="0">
      <selection activeCell="B3" sqref="B3"/>
    </sheetView>
  </sheetViews>
  <sheetFormatPr defaultColWidth="12.28515625" defaultRowHeight="12.75"/>
  <cols>
    <col min="1" max="1" width="4.5703125" style="1" customWidth="1"/>
    <col min="2" max="2" width="7.42578125" style="38" customWidth="1"/>
    <col min="3" max="3" width="39.140625" style="3" customWidth="1"/>
    <col min="4" max="4" width="41.140625" style="3" customWidth="1"/>
    <col min="5" max="5" width="7.85546875" style="4" customWidth="1"/>
    <col min="6" max="6" width="9.140625" style="5" customWidth="1"/>
    <col min="7" max="7" width="11.5703125" style="6" customWidth="1"/>
    <col min="8" max="8" width="17" style="5" customWidth="1"/>
    <col min="9" max="249" width="11.140625" style="7" customWidth="1"/>
    <col min="250" max="250" width="4.5703125" style="7" customWidth="1"/>
    <col min="251" max="251" width="7.42578125" style="7" customWidth="1"/>
    <col min="252" max="253" width="39.140625" style="7" customWidth="1"/>
    <col min="254" max="254" width="6.42578125" style="7" customWidth="1"/>
    <col min="255" max="255" width="10.28515625" style="7" customWidth="1"/>
    <col min="256" max="16384" width="12.28515625" style="7"/>
  </cols>
  <sheetData>
    <row r="1" spans="1:9" s="41" customFormat="1" ht="36.75" customHeight="1">
      <c r="A1" s="223" t="s">
        <v>259</v>
      </c>
      <c r="B1" s="223"/>
      <c r="C1" s="224" t="s">
        <v>260</v>
      </c>
      <c r="D1" s="224"/>
      <c r="E1" s="224"/>
      <c r="F1" s="224"/>
      <c r="G1" s="224"/>
      <c r="H1" s="224"/>
      <c r="I1" s="40"/>
    </row>
    <row r="2" spans="1:9" s="41" customFormat="1" ht="14.25" customHeight="1">
      <c r="A2" s="39"/>
      <c r="B2" s="39"/>
      <c r="C2" s="42"/>
      <c r="D2" s="43"/>
      <c r="E2" s="43"/>
      <c r="F2" s="44"/>
      <c r="G2" s="45"/>
      <c r="H2" s="46"/>
      <c r="I2" s="46"/>
    </row>
    <row r="3" spans="1:9" s="20" customFormat="1" ht="21.75" customHeight="1">
      <c r="A3" s="16"/>
      <c r="B3" s="198" t="s">
        <v>335</v>
      </c>
      <c r="C3" s="17" t="s">
        <v>232</v>
      </c>
      <c r="D3" s="18"/>
      <c r="E3" s="16"/>
      <c r="F3" s="19"/>
      <c r="G3" s="16"/>
      <c r="H3" s="16"/>
    </row>
    <row r="4" spans="1:9" s="41" customFormat="1">
      <c r="A4" s="44"/>
      <c r="B4" s="137">
        <v>200</v>
      </c>
      <c r="C4" s="227" t="s">
        <v>332</v>
      </c>
      <c r="D4" s="227"/>
      <c r="E4" s="227"/>
      <c r="F4" s="227"/>
      <c r="G4" s="138"/>
      <c r="H4" s="138"/>
    </row>
    <row r="5" spans="1:9" ht="12.75" customHeight="1">
      <c r="A5" s="57"/>
      <c r="B5" s="58"/>
      <c r="C5" s="59"/>
      <c r="D5" s="59"/>
      <c r="E5" s="60"/>
      <c r="F5" s="61"/>
      <c r="G5" s="62"/>
      <c r="H5" s="61"/>
    </row>
    <row r="6" spans="1:9" ht="20.100000000000001" customHeight="1">
      <c r="A6" s="63"/>
      <c r="B6" s="64"/>
      <c r="C6" s="65" t="s">
        <v>262</v>
      </c>
      <c r="D6" s="66" t="s">
        <v>263</v>
      </c>
      <c r="E6" s="67"/>
      <c r="F6" s="68"/>
      <c r="G6" s="69"/>
      <c r="H6" s="70"/>
    </row>
    <row r="7" spans="1:9" ht="35.1" customHeight="1">
      <c r="A7" s="71"/>
      <c r="B7" s="72"/>
      <c r="C7" s="73" t="s">
        <v>251</v>
      </c>
      <c r="D7" s="74" t="s">
        <v>264</v>
      </c>
      <c r="E7" s="60"/>
      <c r="F7" s="61"/>
      <c r="G7" s="62"/>
      <c r="H7" s="75"/>
    </row>
    <row r="8" spans="1:9" ht="144.94999999999999" customHeight="1">
      <c r="A8" s="71"/>
      <c r="B8" s="72"/>
      <c r="C8" s="73" t="s">
        <v>265</v>
      </c>
      <c r="D8" s="74" t="s">
        <v>266</v>
      </c>
      <c r="E8" s="60"/>
      <c r="F8" s="61"/>
      <c r="G8" s="62"/>
      <c r="H8" s="75"/>
    </row>
    <row r="9" spans="1:9" ht="110.1" customHeight="1">
      <c r="A9" s="71"/>
      <c r="B9" s="72"/>
      <c r="C9" s="73" t="s">
        <v>267</v>
      </c>
      <c r="D9" s="74" t="s">
        <v>268</v>
      </c>
      <c r="E9" s="60"/>
      <c r="F9" s="61"/>
      <c r="G9" s="62"/>
      <c r="H9" s="75"/>
    </row>
    <row r="10" spans="1:9" ht="69.95" customHeight="1">
      <c r="A10" s="76"/>
      <c r="B10" s="77"/>
      <c r="C10" s="78" t="s">
        <v>269</v>
      </c>
      <c r="D10" s="27" t="s">
        <v>270</v>
      </c>
      <c r="E10" s="21"/>
      <c r="F10" s="24"/>
      <c r="G10" s="25"/>
      <c r="H10" s="28"/>
    </row>
    <row r="11" spans="1:9" s="41" customFormat="1" ht="21" customHeight="1">
      <c r="A11" s="79" t="s">
        <v>271</v>
      </c>
      <c r="B11" s="80" t="s">
        <v>272</v>
      </c>
      <c r="C11" s="225" t="s">
        <v>273</v>
      </c>
      <c r="D11" s="225"/>
      <c r="E11" s="81" t="s">
        <v>274</v>
      </c>
      <c r="F11" s="81" t="s">
        <v>337</v>
      </c>
      <c r="G11" s="81" t="s">
        <v>338</v>
      </c>
      <c r="H11" s="81" t="s">
        <v>339</v>
      </c>
      <c r="I11" s="82"/>
    </row>
    <row r="12" spans="1:9" s="33" customFormat="1" ht="78" customHeight="1">
      <c r="A12" s="83">
        <f>'60.1 Podstanica sekundar'!A70+1</f>
        <v>29</v>
      </c>
      <c r="B12" s="84">
        <f>B4+5</f>
        <v>205</v>
      </c>
      <c r="C12" s="120" t="s">
        <v>333</v>
      </c>
      <c r="D12" s="120" t="s">
        <v>0</v>
      </c>
      <c r="E12" s="107" t="s">
        <v>294</v>
      </c>
      <c r="F12" s="108">
        <v>1</v>
      </c>
      <c r="G12" s="109"/>
      <c r="H12" s="108">
        <f>F12*G12</f>
        <v>0</v>
      </c>
    </row>
    <row r="13" spans="1:9" s="33" customFormat="1" ht="12" customHeight="1">
      <c r="A13" s="96"/>
      <c r="B13" s="97"/>
      <c r="C13" s="116"/>
      <c r="D13" s="116"/>
      <c r="E13" s="122"/>
      <c r="F13" s="122"/>
      <c r="G13" s="197"/>
      <c r="H13" s="122"/>
    </row>
    <row r="14" spans="1:9" s="33" customFormat="1" ht="94.5" customHeight="1">
      <c r="A14" s="83">
        <f>A12+1</f>
        <v>30</v>
      </c>
      <c r="B14" s="84">
        <f>B12+5</f>
        <v>210</v>
      </c>
      <c r="C14" s="120" t="s">
        <v>1</v>
      </c>
      <c r="D14" s="120" t="s">
        <v>2</v>
      </c>
      <c r="E14" s="107"/>
      <c r="F14" s="108"/>
      <c r="G14" s="109"/>
      <c r="H14" s="108"/>
    </row>
    <row r="15" spans="1:9" s="33" customFormat="1" ht="12.75" customHeight="1">
      <c r="A15" s="89"/>
      <c r="B15" s="90"/>
      <c r="C15" s="110" t="s">
        <v>3</v>
      </c>
      <c r="D15" s="110" t="s">
        <v>3</v>
      </c>
      <c r="E15" s="111" t="s">
        <v>294</v>
      </c>
      <c r="F15" s="112">
        <v>1</v>
      </c>
      <c r="G15" s="113"/>
      <c r="H15" s="112">
        <f>F15*G15</f>
        <v>0</v>
      </c>
    </row>
    <row r="16" spans="1:9" s="33" customFormat="1" ht="12.75" customHeight="1">
      <c r="A16" s="96"/>
      <c r="B16" s="97"/>
      <c r="C16" s="116"/>
      <c r="D16" s="116"/>
      <c r="E16" s="117"/>
      <c r="F16" s="118"/>
      <c r="G16" s="119"/>
      <c r="H16" s="118"/>
    </row>
    <row r="17" spans="1:8" s="136" customFormat="1" ht="53.25" customHeight="1">
      <c r="A17" s="83">
        <f>A14+1</f>
        <v>31</v>
      </c>
      <c r="B17" s="84">
        <f>B14+5</f>
        <v>215</v>
      </c>
      <c r="C17" s="228" t="s">
        <v>4</v>
      </c>
      <c r="D17" s="228" t="s">
        <v>5</v>
      </c>
      <c r="E17" s="229" t="s">
        <v>294</v>
      </c>
      <c r="F17" s="226">
        <v>1</v>
      </c>
      <c r="G17" s="230"/>
      <c r="H17" s="226">
        <f>F17*G17</f>
        <v>0</v>
      </c>
    </row>
    <row r="18" spans="1:8" s="136" customFormat="1" ht="79.5" customHeight="1">
      <c r="A18" s="96"/>
      <c r="B18" s="97"/>
      <c r="C18" s="228"/>
      <c r="D18" s="228"/>
      <c r="E18" s="229"/>
      <c r="F18" s="226"/>
      <c r="G18" s="230"/>
      <c r="H18" s="226"/>
    </row>
    <row r="19" spans="1:8" s="33" customFormat="1" ht="43.5" customHeight="1">
      <c r="A19" s="83">
        <f>A17+1</f>
        <v>32</v>
      </c>
      <c r="B19" s="84">
        <f>B17+5</f>
        <v>220</v>
      </c>
      <c r="C19" s="120" t="s">
        <v>6</v>
      </c>
      <c r="D19" s="120" t="s">
        <v>7</v>
      </c>
      <c r="E19" s="107" t="s">
        <v>294</v>
      </c>
      <c r="F19" s="108">
        <v>1</v>
      </c>
      <c r="G19" s="109"/>
      <c r="H19" s="108">
        <f>F19*G19</f>
        <v>0</v>
      </c>
    </row>
    <row r="20" spans="1:8" s="33" customFormat="1" ht="13.5" customHeight="1">
      <c r="A20" s="96"/>
      <c r="B20" s="97"/>
      <c r="C20" s="116"/>
      <c r="D20" s="116"/>
      <c r="E20" s="122"/>
      <c r="F20" s="122"/>
      <c r="G20" s="197"/>
      <c r="H20" s="122"/>
    </row>
    <row r="21" spans="1:8" s="33" customFormat="1" ht="54.75" customHeight="1">
      <c r="A21" s="83">
        <f>A19+1</f>
        <v>33</v>
      </c>
      <c r="B21" s="84">
        <f>B19+5</f>
        <v>225</v>
      </c>
      <c r="C21" s="120" t="s">
        <v>8</v>
      </c>
      <c r="D21" s="120" t="s">
        <v>13</v>
      </c>
      <c r="E21" s="107" t="s">
        <v>294</v>
      </c>
      <c r="F21" s="108">
        <v>4</v>
      </c>
      <c r="G21" s="109"/>
      <c r="H21" s="108">
        <f>F21*G21</f>
        <v>0</v>
      </c>
    </row>
    <row r="22" spans="1:8" s="33" customFormat="1" ht="13.5" customHeight="1">
      <c r="A22" s="96"/>
      <c r="B22" s="97"/>
      <c r="C22" s="139"/>
      <c r="D22" s="139"/>
      <c r="E22" s="122"/>
      <c r="F22" s="122"/>
      <c r="G22" s="197"/>
      <c r="H22" s="122"/>
    </row>
    <row r="23" spans="1:8" s="33" customFormat="1" ht="69" customHeight="1">
      <c r="A23" s="83">
        <f>A21+1</f>
        <v>34</v>
      </c>
      <c r="B23" s="84">
        <f>B21+5</f>
        <v>230</v>
      </c>
      <c r="C23" s="140" t="s">
        <v>14</v>
      </c>
      <c r="D23" s="140" t="s">
        <v>15</v>
      </c>
      <c r="E23" s="107" t="s">
        <v>294</v>
      </c>
      <c r="F23" s="108">
        <v>1</v>
      </c>
      <c r="G23" s="109"/>
      <c r="H23" s="108">
        <f>F23*G23</f>
        <v>0</v>
      </c>
    </row>
    <row r="24" spans="1:8" s="33" customFormat="1" ht="14.25" customHeight="1">
      <c r="A24" s="96"/>
      <c r="B24" s="97"/>
      <c r="C24" s="116"/>
      <c r="D24" s="116"/>
      <c r="E24" s="122"/>
      <c r="F24" s="122"/>
      <c r="G24" s="197"/>
      <c r="H24" s="122"/>
    </row>
    <row r="25" spans="1:8" s="33" customFormat="1" ht="39.75" customHeight="1">
      <c r="A25" s="83">
        <f>A23+1</f>
        <v>35</v>
      </c>
      <c r="B25" s="84">
        <f>B23+5</f>
        <v>235</v>
      </c>
      <c r="C25" s="120" t="s">
        <v>16</v>
      </c>
      <c r="D25" s="120" t="s">
        <v>17</v>
      </c>
      <c r="E25" s="107" t="s">
        <v>294</v>
      </c>
      <c r="F25" s="108">
        <v>2</v>
      </c>
      <c r="G25" s="109"/>
      <c r="H25" s="108">
        <f>F25*G25</f>
        <v>0</v>
      </c>
    </row>
    <row r="26" spans="1:8" s="33" customFormat="1" ht="12.75" customHeight="1">
      <c r="A26" s="96"/>
      <c r="B26" s="97"/>
      <c r="C26" s="116"/>
      <c r="D26" s="116"/>
      <c r="E26" s="122"/>
      <c r="F26" s="122"/>
      <c r="G26" s="197"/>
      <c r="H26" s="122"/>
    </row>
    <row r="27" spans="1:8" s="33" customFormat="1" ht="93.75" customHeight="1">
      <c r="A27" s="83">
        <f>A25+1</f>
        <v>36</v>
      </c>
      <c r="B27" s="84">
        <f>B25+5</f>
        <v>240</v>
      </c>
      <c r="C27" s="120" t="s">
        <v>18</v>
      </c>
      <c r="D27" s="120" t="s">
        <v>19</v>
      </c>
      <c r="E27" s="107"/>
      <c r="F27" s="108"/>
      <c r="G27" s="109"/>
      <c r="H27" s="108"/>
    </row>
    <row r="28" spans="1:8" s="33" customFormat="1" ht="13.5" customHeight="1">
      <c r="A28" s="89"/>
      <c r="B28" s="90"/>
      <c r="C28" s="110" t="s">
        <v>20</v>
      </c>
      <c r="D28" s="110" t="s">
        <v>20</v>
      </c>
      <c r="E28" s="111" t="s">
        <v>294</v>
      </c>
      <c r="F28" s="112">
        <v>1</v>
      </c>
      <c r="G28" s="113"/>
      <c r="H28" s="112">
        <f>F28*G28</f>
        <v>0</v>
      </c>
    </row>
    <row r="29" spans="1:8" s="33" customFormat="1" ht="13.5" customHeight="1">
      <c r="A29" s="96"/>
      <c r="B29" s="97"/>
      <c r="C29" s="116"/>
      <c r="D29" s="116"/>
      <c r="E29" s="117"/>
      <c r="F29" s="118"/>
      <c r="G29" s="119"/>
      <c r="H29" s="118"/>
    </row>
    <row r="30" spans="1:8" s="33" customFormat="1" ht="42" customHeight="1">
      <c r="A30" s="83">
        <f>A27+1</f>
        <v>37</v>
      </c>
      <c r="B30" s="84">
        <f>B27+5</f>
        <v>245</v>
      </c>
      <c r="C30" s="120" t="s">
        <v>21</v>
      </c>
      <c r="D30" s="120" t="s">
        <v>22</v>
      </c>
      <c r="E30" s="107"/>
      <c r="F30" s="108"/>
      <c r="G30" s="109"/>
      <c r="H30" s="108"/>
    </row>
    <row r="31" spans="1:8" s="33" customFormat="1" ht="13.5" customHeight="1">
      <c r="A31" s="89"/>
      <c r="B31" s="90"/>
      <c r="C31" s="110" t="s">
        <v>23</v>
      </c>
      <c r="D31" s="110" t="s">
        <v>23</v>
      </c>
      <c r="E31" s="111" t="s">
        <v>294</v>
      </c>
      <c r="F31" s="112">
        <v>1</v>
      </c>
      <c r="G31" s="113"/>
      <c r="H31" s="112">
        <f>F31*G31</f>
        <v>0</v>
      </c>
    </row>
    <row r="32" spans="1:8" s="33" customFormat="1" ht="13.5" customHeight="1">
      <c r="A32" s="96"/>
      <c r="B32" s="97"/>
      <c r="C32" s="116"/>
      <c r="D32" s="116"/>
      <c r="E32" s="117"/>
      <c r="F32" s="118"/>
      <c r="G32" s="119"/>
      <c r="H32" s="118"/>
    </row>
    <row r="33" spans="1:8" s="33" customFormat="1" ht="39.75" customHeight="1">
      <c r="A33" s="83">
        <f>A30+1</f>
        <v>38</v>
      </c>
      <c r="B33" s="84">
        <f>B30+5</f>
        <v>250</v>
      </c>
      <c r="C33" s="120" t="s">
        <v>24</v>
      </c>
      <c r="D33" s="120" t="s">
        <v>25</v>
      </c>
      <c r="E33" s="107"/>
      <c r="F33" s="108"/>
      <c r="G33" s="109"/>
      <c r="H33" s="108"/>
    </row>
    <row r="34" spans="1:8" s="33" customFormat="1" ht="12.75" customHeight="1">
      <c r="A34" s="89"/>
      <c r="B34" s="90"/>
      <c r="C34" s="110" t="s">
        <v>23</v>
      </c>
      <c r="D34" s="110" t="s">
        <v>23</v>
      </c>
      <c r="E34" s="111" t="s">
        <v>294</v>
      </c>
      <c r="F34" s="112">
        <v>1</v>
      </c>
      <c r="G34" s="113"/>
      <c r="H34" s="112">
        <f>F34*G34</f>
        <v>0</v>
      </c>
    </row>
    <row r="35" spans="1:8" s="33" customFormat="1" ht="12.75" customHeight="1">
      <c r="A35" s="96"/>
      <c r="B35" s="97"/>
      <c r="C35" s="116"/>
      <c r="D35" s="116"/>
      <c r="E35" s="117"/>
      <c r="F35" s="118"/>
      <c r="G35" s="119"/>
      <c r="H35" s="118"/>
    </row>
    <row r="36" spans="1:8" s="33" customFormat="1" ht="42.75" customHeight="1">
      <c r="A36" s="83"/>
      <c r="B36" s="84">
        <f>B33+5</f>
        <v>255</v>
      </c>
      <c r="C36" s="120" t="s">
        <v>31</v>
      </c>
      <c r="D36" s="120" t="s">
        <v>26</v>
      </c>
      <c r="E36" s="107"/>
      <c r="F36" s="108"/>
      <c r="G36" s="109"/>
      <c r="H36" s="108"/>
    </row>
    <row r="37" spans="1:8" s="33" customFormat="1" ht="12.75" customHeight="1">
      <c r="A37" s="89">
        <f>A33+1</f>
        <v>39</v>
      </c>
      <c r="B37" s="90" t="s">
        <v>277</v>
      </c>
      <c r="C37" s="110" t="s">
        <v>302</v>
      </c>
      <c r="D37" s="110" t="s">
        <v>302</v>
      </c>
      <c r="E37" s="111" t="s">
        <v>294</v>
      </c>
      <c r="F37" s="112">
        <v>8</v>
      </c>
      <c r="G37" s="113"/>
      <c r="H37" s="112">
        <f>F37*G37</f>
        <v>0</v>
      </c>
    </row>
    <row r="38" spans="1:8" s="33" customFormat="1" ht="12.75" customHeight="1">
      <c r="A38" s="89">
        <f>A37+1</f>
        <v>40</v>
      </c>
      <c r="B38" s="90" t="s">
        <v>279</v>
      </c>
      <c r="C38" s="110" t="s">
        <v>27</v>
      </c>
      <c r="D38" s="110" t="s">
        <v>27</v>
      </c>
      <c r="E38" s="111" t="s">
        <v>294</v>
      </c>
      <c r="F38" s="112">
        <v>1</v>
      </c>
      <c r="G38" s="113"/>
      <c r="H38" s="112">
        <f>F38*G38</f>
        <v>0</v>
      </c>
    </row>
    <row r="39" spans="1:8" s="33" customFormat="1" ht="12.75" customHeight="1">
      <c r="A39" s="89">
        <f>A38+1</f>
        <v>41</v>
      </c>
      <c r="B39" s="90" t="s">
        <v>288</v>
      </c>
      <c r="C39" s="110" t="s">
        <v>28</v>
      </c>
      <c r="D39" s="110" t="s">
        <v>28</v>
      </c>
      <c r="E39" s="111" t="s">
        <v>294</v>
      </c>
      <c r="F39" s="112">
        <v>2</v>
      </c>
      <c r="G39" s="113"/>
      <c r="H39" s="112">
        <f>F39*G39</f>
        <v>0</v>
      </c>
    </row>
    <row r="40" spans="1:8" s="33" customFormat="1" ht="12.75" customHeight="1">
      <c r="A40" s="96"/>
      <c r="B40" s="97"/>
      <c r="C40" s="116"/>
      <c r="D40" s="116"/>
      <c r="E40" s="117"/>
      <c r="F40" s="118"/>
      <c r="G40" s="119"/>
      <c r="H40" s="118"/>
    </row>
    <row r="41" spans="1:8" s="33" customFormat="1" ht="42.75" customHeight="1">
      <c r="A41" s="83">
        <f>+A39+1</f>
        <v>42</v>
      </c>
      <c r="B41" s="84">
        <f>B36+5</f>
        <v>260</v>
      </c>
      <c r="C41" s="120" t="s">
        <v>30</v>
      </c>
      <c r="D41" s="120" t="s">
        <v>29</v>
      </c>
      <c r="E41" s="121"/>
      <c r="F41" s="108"/>
      <c r="G41" s="109"/>
      <c r="H41" s="108"/>
    </row>
    <row r="42" spans="1:8" s="33" customFormat="1" ht="12.75" customHeight="1">
      <c r="A42" s="89"/>
      <c r="B42" s="90"/>
      <c r="C42" s="110" t="s">
        <v>28</v>
      </c>
      <c r="D42" s="110"/>
      <c r="E42" s="111" t="s">
        <v>294</v>
      </c>
      <c r="F42" s="112">
        <v>2</v>
      </c>
      <c r="G42" s="113"/>
      <c r="H42" s="112">
        <f>F42*G42</f>
        <v>0</v>
      </c>
    </row>
    <row r="43" spans="1:8" s="33" customFormat="1" ht="12.75" customHeight="1">
      <c r="A43" s="96"/>
      <c r="B43" s="97"/>
      <c r="C43" s="116"/>
      <c r="D43" s="116"/>
      <c r="E43" s="117"/>
      <c r="F43" s="118"/>
      <c r="G43" s="119"/>
      <c r="H43" s="118"/>
    </row>
    <row r="44" spans="1:8" s="33" customFormat="1" ht="42" customHeight="1">
      <c r="A44" s="83">
        <f>A41+1</f>
        <v>43</v>
      </c>
      <c r="B44" s="84">
        <f>B41+5</f>
        <v>265</v>
      </c>
      <c r="C44" s="120" t="s">
        <v>32</v>
      </c>
      <c r="D44" s="120" t="s">
        <v>33</v>
      </c>
      <c r="E44" s="107"/>
      <c r="F44" s="108"/>
      <c r="G44" s="109"/>
      <c r="H44" s="108"/>
    </row>
    <row r="45" spans="1:8" s="33" customFormat="1" ht="13.5" customHeight="1">
      <c r="A45" s="89"/>
      <c r="B45" s="90"/>
      <c r="C45" s="110" t="s">
        <v>28</v>
      </c>
      <c r="D45" s="110" t="s">
        <v>28</v>
      </c>
      <c r="E45" s="111" t="s">
        <v>294</v>
      </c>
      <c r="F45" s="112">
        <v>1</v>
      </c>
      <c r="G45" s="113"/>
      <c r="H45" s="112">
        <f>F45*G45</f>
        <v>0</v>
      </c>
    </row>
    <row r="46" spans="1:8" s="33" customFormat="1" ht="13.5" customHeight="1">
      <c r="A46" s="96"/>
      <c r="B46" s="97"/>
      <c r="C46" s="116"/>
      <c r="D46" s="116"/>
      <c r="E46" s="117"/>
      <c r="F46" s="118"/>
      <c r="G46" s="119"/>
      <c r="H46" s="118"/>
    </row>
    <row r="47" spans="1:8" s="33" customFormat="1" ht="39" customHeight="1">
      <c r="A47" s="83">
        <f>A44+1</f>
        <v>44</v>
      </c>
      <c r="B47" s="84">
        <f>B44+5</f>
        <v>270</v>
      </c>
      <c r="C47" s="120" t="s">
        <v>34</v>
      </c>
      <c r="D47" s="120" t="s">
        <v>35</v>
      </c>
      <c r="E47" s="107" t="s">
        <v>294</v>
      </c>
      <c r="F47" s="108">
        <v>1</v>
      </c>
      <c r="G47" s="109"/>
      <c r="H47" s="108">
        <f>F47*G47</f>
        <v>0</v>
      </c>
    </row>
    <row r="48" spans="1:8" s="33" customFormat="1" ht="12" customHeight="1">
      <c r="A48" s="96"/>
      <c r="B48" s="97"/>
      <c r="C48" s="116"/>
      <c r="D48" s="116"/>
      <c r="E48" s="122"/>
      <c r="F48" s="122"/>
      <c r="G48" s="197"/>
      <c r="H48" s="122"/>
    </row>
    <row r="49" spans="1:8" s="33" customFormat="1" ht="45" customHeight="1">
      <c r="A49" s="83">
        <f>A47+1</f>
        <v>45</v>
      </c>
      <c r="B49" s="84">
        <f>B47+5</f>
        <v>275</v>
      </c>
      <c r="C49" s="120" t="s">
        <v>66</v>
      </c>
      <c r="D49" s="120" t="s">
        <v>67</v>
      </c>
      <c r="E49" s="107" t="s">
        <v>294</v>
      </c>
      <c r="F49" s="108">
        <v>2</v>
      </c>
      <c r="G49" s="109"/>
      <c r="H49" s="108">
        <f>F49*G49</f>
        <v>0</v>
      </c>
    </row>
    <row r="50" spans="1:8" s="33" customFormat="1" ht="12.75" customHeight="1">
      <c r="A50" s="96"/>
      <c r="B50" s="97"/>
      <c r="C50" s="116"/>
      <c r="D50" s="116"/>
      <c r="E50" s="122"/>
      <c r="F50" s="122"/>
      <c r="G50" s="197"/>
      <c r="H50" s="122"/>
    </row>
    <row r="51" spans="1:8" s="33" customFormat="1" ht="30" customHeight="1">
      <c r="A51" s="83">
        <f>A49+1</f>
        <v>46</v>
      </c>
      <c r="B51" s="84">
        <f>B49+5</f>
        <v>280</v>
      </c>
      <c r="C51" s="120" t="s">
        <v>36</v>
      </c>
      <c r="D51" s="120" t="s">
        <v>37</v>
      </c>
      <c r="E51" s="107" t="s">
        <v>294</v>
      </c>
      <c r="F51" s="108">
        <v>1</v>
      </c>
      <c r="G51" s="109"/>
      <c r="H51" s="108">
        <f>F51*G51</f>
        <v>0</v>
      </c>
    </row>
    <row r="52" spans="1:8" s="33" customFormat="1" ht="14.25" customHeight="1">
      <c r="A52" s="96"/>
      <c r="B52" s="97"/>
      <c r="C52" s="116"/>
      <c r="D52" s="116"/>
      <c r="E52" s="117"/>
      <c r="F52" s="118"/>
      <c r="G52" s="119"/>
      <c r="H52" s="118"/>
    </row>
    <row r="53" spans="1:8" s="33" customFormat="1" ht="14.25" customHeight="1">
      <c r="A53" s="124"/>
      <c r="B53" s="141"/>
      <c r="C53" s="59"/>
      <c r="D53" s="59"/>
      <c r="E53" s="142"/>
      <c r="F53" s="126"/>
      <c r="G53" s="127"/>
      <c r="H53" s="126"/>
    </row>
    <row r="54" spans="1:8" s="33" customFormat="1" ht="16.5" customHeight="1">
      <c r="A54" s="128"/>
      <c r="B54" s="129">
        <f>+B4</f>
        <v>200</v>
      </c>
      <c r="C54" s="222" t="s">
        <v>332</v>
      </c>
      <c r="D54" s="222"/>
      <c r="E54" s="222"/>
      <c r="F54" s="222"/>
      <c r="G54" s="128" t="s">
        <v>331</v>
      </c>
      <c r="H54" s="143">
        <f>SUM(H12:H52)</f>
        <v>0</v>
      </c>
    </row>
    <row r="55" spans="1:8" s="33" customFormat="1" ht="18.75" customHeight="1">
      <c r="A55" s="144"/>
      <c r="B55" s="145"/>
      <c r="C55" s="59"/>
      <c r="D55" s="59"/>
      <c r="E55" s="13"/>
      <c r="F55" s="126"/>
      <c r="G55" s="127"/>
      <c r="H55" s="126"/>
    </row>
    <row r="56" spans="1:8" s="33" customFormat="1">
      <c r="A56" s="1"/>
      <c r="B56" s="38"/>
      <c r="C56" s="3"/>
      <c r="D56" s="3"/>
      <c r="E56" s="4"/>
      <c r="F56" s="5"/>
      <c r="G56" s="6"/>
      <c r="H56" s="5"/>
    </row>
    <row r="57" spans="1:8" s="33" customFormat="1">
      <c r="A57" s="1"/>
      <c r="B57" s="38"/>
      <c r="C57" s="3"/>
      <c r="D57" s="3"/>
      <c r="E57" s="4"/>
      <c r="F57" s="5"/>
      <c r="G57" s="6"/>
      <c r="H57" s="5"/>
    </row>
    <row r="58" spans="1:8" s="33" customFormat="1">
      <c r="A58" s="1"/>
      <c r="B58" s="38"/>
      <c r="C58" s="3"/>
      <c r="D58" s="3"/>
      <c r="E58" s="4"/>
      <c r="F58" s="5"/>
      <c r="G58" s="6"/>
      <c r="H58" s="5"/>
    </row>
    <row r="59" spans="1:8" s="33" customFormat="1">
      <c r="A59" s="1"/>
      <c r="B59" s="38"/>
      <c r="C59" s="3"/>
      <c r="D59" s="3"/>
      <c r="E59" s="4"/>
      <c r="F59" s="5"/>
      <c r="G59" s="6"/>
      <c r="H59" s="5"/>
    </row>
    <row r="60" spans="1:8" s="33" customFormat="1">
      <c r="A60" s="1"/>
      <c r="B60" s="38"/>
      <c r="C60" s="3"/>
      <c r="D60" s="3"/>
      <c r="E60" s="4"/>
      <c r="F60" s="5"/>
      <c r="G60" s="6"/>
      <c r="H60" s="5"/>
    </row>
    <row r="61" spans="1:8" s="33" customFormat="1">
      <c r="A61" s="1"/>
      <c r="B61" s="38"/>
      <c r="C61" s="3"/>
      <c r="D61" s="3"/>
      <c r="E61" s="4"/>
      <c r="F61" s="5"/>
      <c r="G61" s="6"/>
      <c r="H61" s="5"/>
    </row>
    <row r="62" spans="1:8" s="33" customFormat="1">
      <c r="A62" s="1"/>
      <c r="B62" s="38"/>
      <c r="C62" s="3"/>
      <c r="D62" s="3"/>
      <c r="E62" s="4"/>
      <c r="F62" s="5"/>
      <c r="G62" s="6"/>
      <c r="H62" s="5"/>
    </row>
    <row r="63" spans="1:8" s="33" customFormat="1">
      <c r="A63" s="1"/>
      <c r="B63" s="38"/>
      <c r="C63" s="3"/>
      <c r="D63" s="3"/>
      <c r="E63" s="4"/>
      <c r="F63" s="5"/>
      <c r="G63" s="6"/>
      <c r="H63" s="5"/>
    </row>
    <row r="64" spans="1:8" s="33" customFormat="1">
      <c r="A64" s="1"/>
      <c r="B64" s="38"/>
      <c r="C64" s="3"/>
      <c r="D64" s="3"/>
      <c r="E64" s="4"/>
      <c r="F64" s="5"/>
      <c r="G64" s="6"/>
      <c r="H64" s="5"/>
    </row>
    <row r="65" spans="1:8" s="33" customFormat="1">
      <c r="A65" s="1"/>
      <c r="B65" s="38"/>
      <c r="C65" s="3"/>
      <c r="D65" s="3"/>
      <c r="E65" s="4"/>
      <c r="F65" s="5"/>
      <c r="G65" s="6"/>
      <c r="H65" s="5"/>
    </row>
    <row r="66" spans="1:8" s="33" customFormat="1">
      <c r="A66" s="1"/>
      <c r="B66" s="38"/>
      <c r="C66" s="3"/>
      <c r="D66" s="3"/>
      <c r="E66" s="4"/>
      <c r="F66" s="5"/>
      <c r="G66" s="6"/>
      <c r="H66" s="5"/>
    </row>
    <row r="67" spans="1:8" s="33" customFormat="1">
      <c r="A67" s="1"/>
      <c r="B67" s="38"/>
      <c r="C67" s="3"/>
      <c r="D67" s="3"/>
      <c r="E67" s="4"/>
      <c r="F67" s="5"/>
      <c r="G67" s="6"/>
      <c r="H67" s="5"/>
    </row>
    <row r="68" spans="1:8" s="33" customFormat="1">
      <c r="A68" s="1"/>
      <c r="B68" s="38"/>
      <c r="C68" s="3"/>
      <c r="D68" s="3"/>
      <c r="E68" s="4"/>
      <c r="F68" s="5"/>
      <c r="G68" s="6"/>
      <c r="H68" s="5"/>
    </row>
    <row r="69" spans="1:8" s="33" customFormat="1">
      <c r="A69" s="1"/>
      <c r="B69" s="38"/>
      <c r="C69" s="3"/>
      <c r="D69" s="3"/>
      <c r="E69" s="4"/>
      <c r="F69" s="5"/>
      <c r="G69" s="6"/>
      <c r="H69" s="5"/>
    </row>
    <row r="70" spans="1:8" s="33" customFormat="1">
      <c r="A70" s="1"/>
      <c r="B70" s="38"/>
      <c r="C70" s="3"/>
      <c r="D70" s="3"/>
      <c r="E70" s="4"/>
      <c r="F70" s="5"/>
      <c r="G70" s="6"/>
      <c r="H70" s="5"/>
    </row>
    <row r="71" spans="1:8" s="33" customFormat="1">
      <c r="A71" s="1"/>
      <c r="B71" s="38"/>
      <c r="C71" s="3"/>
      <c r="D71" s="3"/>
      <c r="E71" s="4"/>
      <c r="F71" s="5"/>
      <c r="G71" s="6"/>
      <c r="H71" s="5"/>
    </row>
    <row r="72" spans="1:8" s="33" customFormat="1">
      <c r="A72" s="1"/>
      <c r="B72" s="38"/>
      <c r="C72" s="3"/>
      <c r="D72" s="3"/>
      <c r="E72" s="4"/>
      <c r="F72" s="5"/>
      <c r="G72" s="6"/>
      <c r="H72" s="5"/>
    </row>
    <row r="73" spans="1:8" s="33" customFormat="1">
      <c r="A73" s="1"/>
      <c r="B73" s="38"/>
      <c r="C73" s="3"/>
      <c r="D73" s="3"/>
      <c r="E73" s="4"/>
      <c r="F73" s="5"/>
      <c r="G73" s="6"/>
      <c r="H73" s="5"/>
    </row>
    <row r="74" spans="1:8" s="33" customFormat="1">
      <c r="A74" s="1"/>
      <c r="B74" s="38"/>
      <c r="C74" s="3"/>
      <c r="D74" s="3"/>
      <c r="E74" s="4"/>
      <c r="F74" s="5"/>
      <c r="G74" s="6"/>
      <c r="H74" s="5"/>
    </row>
    <row r="75" spans="1:8" s="33" customFormat="1">
      <c r="A75" s="1"/>
      <c r="B75" s="38"/>
      <c r="C75" s="3"/>
      <c r="D75" s="3"/>
      <c r="E75" s="4"/>
      <c r="F75" s="5"/>
      <c r="G75" s="6"/>
      <c r="H75" s="5"/>
    </row>
    <row r="76" spans="1:8" s="33" customFormat="1">
      <c r="A76" s="1"/>
      <c r="B76" s="38"/>
      <c r="C76" s="3"/>
      <c r="D76" s="3"/>
      <c r="E76" s="4"/>
      <c r="F76" s="5"/>
      <c r="G76" s="6"/>
      <c r="H76" s="5"/>
    </row>
    <row r="77" spans="1:8" s="33" customFormat="1">
      <c r="A77" s="1"/>
      <c r="B77" s="38"/>
      <c r="C77" s="3"/>
      <c r="D77" s="3"/>
      <c r="E77" s="4"/>
      <c r="F77" s="5"/>
      <c r="G77" s="6"/>
      <c r="H77" s="5"/>
    </row>
    <row r="78" spans="1:8" s="33" customFormat="1">
      <c r="A78" s="1"/>
      <c r="B78" s="38"/>
      <c r="C78" s="3"/>
      <c r="D78" s="3"/>
      <c r="E78" s="4"/>
      <c r="F78" s="5"/>
      <c r="G78" s="6"/>
      <c r="H78" s="5"/>
    </row>
    <row r="79" spans="1:8" s="33" customFormat="1">
      <c r="A79" s="1"/>
      <c r="B79" s="38"/>
      <c r="C79" s="3"/>
      <c r="D79" s="3"/>
      <c r="E79" s="4"/>
      <c r="F79" s="5"/>
      <c r="G79" s="6"/>
      <c r="H79" s="5"/>
    </row>
  </sheetData>
  <sheetProtection password="CC39" sheet="1" objects="1" scenarios="1"/>
  <mergeCells count="11">
    <mergeCell ref="H17:H18"/>
    <mergeCell ref="C54:F54"/>
    <mergeCell ref="A1:B1"/>
    <mergeCell ref="C1:H1"/>
    <mergeCell ref="C4:F4"/>
    <mergeCell ref="C11:D11"/>
    <mergeCell ref="C17:C18"/>
    <mergeCell ref="D17:D18"/>
    <mergeCell ref="E17:E18"/>
    <mergeCell ref="F17:F18"/>
    <mergeCell ref="G17:G18"/>
  </mergeCells>
  <phoneticPr fontId="27" type="noConversion"/>
  <printOptions horizontalCentered="1"/>
  <pageMargins left="0.39370078740157483" right="0.39370078740157483" top="0.62992125984251968" bottom="0.59055118110236227" header="0.51181102362204722" footer="0.39370078740157483"/>
  <pageSetup paperSize="9" firstPageNumber="0" orientation="landscape" horizontalDpi="300" verticalDpi="300" r:id="rId1"/>
  <headerFooter alignWithMargins="0">
    <oddFooter>&amp;L&amp;"Arial Narrow,Обичан"&amp;8&amp;F / &amp;A&amp;R&amp;"Arial Narrow,Обичан"&amp;8&amp;P / &amp;N</oddFooter>
  </headerFooter>
  <rowBreaks count="1" manualBreakCount="1">
    <brk id="10" max="16383" man="1"/>
  </rowBreaks>
</worksheet>
</file>

<file path=xl/worksheets/sheet4.xml><?xml version="1.0" encoding="utf-8"?>
<worksheet xmlns="http://schemas.openxmlformats.org/spreadsheetml/2006/main" xmlns:r="http://schemas.openxmlformats.org/officeDocument/2006/relationships">
  <dimension ref="A1:I44"/>
  <sheetViews>
    <sheetView topLeftCell="A19" zoomScaleNormal="100" workbookViewId="0">
      <selection activeCell="G34" sqref="G34"/>
    </sheetView>
  </sheetViews>
  <sheetFormatPr defaultColWidth="12.28515625" defaultRowHeight="12.75"/>
  <cols>
    <col min="1" max="1" width="4.5703125" style="1" customWidth="1"/>
    <col min="2" max="2" width="7.42578125" style="38" customWidth="1"/>
    <col min="3" max="4" width="39.140625" style="3" customWidth="1"/>
    <col min="5" max="5" width="6.42578125" style="4" customWidth="1"/>
    <col min="6" max="6" width="10.28515625" style="5" customWidth="1"/>
    <col min="7" max="7" width="12.28515625" style="6" customWidth="1"/>
    <col min="8" max="8" width="17" style="5" customWidth="1"/>
    <col min="9" max="249" width="11.140625" style="7" customWidth="1"/>
    <col min="250" max="250" width="4.5703125" style="7" customWidth="1"/>
    <col min="251" max="251" width="7.42578125" style="7" customWidth="1"/>
    <col min="252" max="253" width="39.140625" style="7" customWidth="1"/>
    <col min="254" max="254" width="6.42578125" style="7" customWidth="1"/>
    <col min="255" max="255" width="10.28515625" style="7" customWidth="1"/>
    <col min="256" max="16384" width="12.28515625" style="7"/>
  </cols>
  <sheetData>
    <row r="1" spans="1:9" s="41" customFormat="1" ht="36.75" customHeight="1">
      <c r="A1" s="223" t="s">
        <v>259</v>
      </c>
      <c r="B1" s="223"/>
      <c r="C1" s="224" t="s">
        <v>260</v>
      </c>
      <c r="D1" s="224"/>
      <c r="E1" s="224"/>
      <c r="F1" s="224"/>
      <c r="G1" s="224"/>
      <c r="H1" s="224"/>
      <c r="I1" s="40"/>
    </row>
    <row r="2" spans="1:9" s="41" customFormat="1" ht="21" customHeight="1">
      <c r="A2" s="16"/>
      <c r="B2" s="198" t="s">
        <v>335</v>
      </c>
      <c r="C2" s="17" t="s">
        <v>232</v>
      </c>
      <c r="D2" s="18"/>
      <c r="E2" s="16"/>
      <c r="F2" s="19"/>
      <c r="G2" s="16"/>
      <c r="H2" s="16"/>
    </row>
    <row r="3" spans="1:9" s="41" customFormat="1" ht="21" customHeight="1">
      <c r="A3" s="44"/>
      <c r="B3" s="53">
        <v>300</v>
      </c>
      <c r="C3" s="227" t="s">
        <v>38</v>
      </c>
      <c r="D3" s="227"/>
      <c r="E3" s="227"/>
      <c r="F3" s="227"/>
      <c r="G3" s="138"/>
      <c r="H3" s="138"/>
    </row>
    <row r="4" spans="1:9" ht="20.100000000000001" customHeight="1">
      <c r="A4" s="57"/>
      <c r="B4" s="58"/>
      <c r="C4" s="59"/>
      <c r="D4" s="59"/>
      <c r="E4" s="60"/>
      <c r="F4" s="61"/>
      <c r="G4" s="62"/>
      <c r="H4" s="61"/>
    </row>
    <row r="5" spans="1:9" ht="20.100000000000001" customHeight="1">
      <c r="A5" s="63"/>
      <c r="B5" s="64"/>
      <c r="C5" s="65" t="s">
        <v>262</v>
      </c>
      <c r="D5" s="66" t="s">
        <v>263</v>
      </c>
      <c r="E5" s="67"/>
      <c r="F5" s="68"/>
      <c r="G5" s="69"/>
      <c r="H5" s="70"/>
    </row>
    <row r="6" spans="1:9" ht="35.1" customHeight="1">
      <c r="A6" s="71"/>
      <c r="B6" s="72"/>
      <c r="C6" s="73" t="s">
        <v>251</v>
      </c>
      <c r="D6" s="74" t="s">
        <v>264</v>
      </c>
      <c r="E6" s="60"/>
      <c r="F6" s="61"/>
      <c r="G6" s="62"/>
      <c r="H6" s="75"/>
    </row>
    <row r="7" spans="1:9" ht="144.94999999999999" customHeight="1">
      <c r="A7" s="71"/>
      <c r="B7" s="72"/>
      <c r="C7" s="73" t="s">
        <v>265</v>
      </c>
      <c r="D7" s="74" t="s">
        <v>266</v>
      </c>
      <c r="E7" s="60"/>
      <c r="F7" s="61"/>
      <c r="G7" s="62"/>
      <c r="H7" s="75"/>
    </row>
    <row r="8" spans="1:9" ht="110.1" customHeight="1">
      <c r="A8" s="71"/>
      <c r="B8" s="72"/>
      <c r="C8" s="73" t="s">
        <v>267</v>
      </c>
      <c r="D8" s="74" t="s">
        <v>268</v>
      </c>
      <c r="E8" s="60"/>
      <c r="F8" s="61"/>
      <c r="G8" s="62"/>
      <c r="H8" s="75"/>
    </row>
    <row r="9" spans="1:9" ht="69.95" customHeight="1">
      <c r="A9" s="76"/>
      <c r="B9" s="77"/>
      <c r="C9" s="78" t="s">
        <v>269</v>
      </c>
      <c r="D9" s="27" t="s">
        <v>270</v>
      </c>
      <c r="E9" s="21"/>
      <c r="F9" s="24"/>
      <c r="G9" s="25"/>
      <c r="H9" s="28"/>
    </row>
    <row r="10" spans="1:9" s="41" customFormat="1" ht="21" customHeight="1">
      <c r="A10" s="79" t="s">
        <v>271</v>
      </c>
      <c r="B10" s="80" t="s">
        <v>272</v>
      </c>
      <c r="C10" s="225" t="s">
        <v>273</v>
      </c>
      <c r="D10" s="225"/>
      <c r="E10" s="81" t="s">
        <v>274</v>
      </c>
      <c r="F10" s="81" t="s">
        <v>337</v>
      </c>
      <c r="G10" s="81" t="s">
        <v>338</v>
      </c>
      <c r="H10" s="81" t="s">
        <v>339</v>
      </c>
      <c r="I10" s="82"/>
    </row>
    <row r="11" spans="1:9" s="33" customFormat="1" ht="55.5" customHeight="1">
      <c r="A11" s="146"/>
      <c r="B11" s="84">
        <f>B7+5</f>
        <v>5</v>
      </c>
      <c r="C11" s="120" t="s">
        <v>68</v>
      </c>
      <c r="D11" s="120" t="s">
        <v>69</v>
      </c>
      <c r="E11" s="121"/>
      <c r="F11" s="108"/>
      <c r="G11" s="109"/>
      <c r="H11" s="108"/>
    </row>
    <row r="12" spans="1:9" s="33" customFormat="1" ht="14.25" customHeight="1">
      <c r="A12" s="147">
        <f>'60.2 Podstanica primar'!A51+1</f>
        <v>47</v>
      </c>
      <c r="B12" s="114" t="s">
        <v>277</v>
      </c>
      <c r="C12" s="110" t="s">
        <v>39</v>
      </c>
      <c r="D12" s="110" t="s">
        <v>39</v>
      </c>
      <c r="E12" s="148" t="s">
        <v>40</v>
      </c>
      <c r="F12" s="112">
        <v>330</v>
      </c>
      <c r="G12" s="113"/>
      <c r="H12" s="112">
        <f>F12*G12</f>
        <v>0</v>
      </c>
    </row>
    <row r="13" spans="1:9" s="33" customFormat="1" ht="14.25" customHeight="1">
      <c r="A13" s="147">
        <f>A12+1</f>
        <v>48</v>
      </c>
      <c r="B13" s="114" t="s">
        <v>279</v>
      </c>
      <c r="C13" s="110" t="s">
        <v>41</v>
      </c>
      <c r="D13" s="110" t="s">
        <v>41</v>
      </c>
      <c r="E13" s="148" t="s">
        <v>40</v>
      </c>
      <c r="F13" s="112">
        <v>180</v>
      </c>
      <c r="G13" s="113"/>
      <c r="H13" s="112">
        <f t="shared" ref="H13:H19" si="0">F13*G13</f>
        <v>0</v>
      </c>
    </row>
    <row r="14" spans="1:9" s="33" customFormat="1" ht="14.25" customHeight="1">
      <c r="A14" s="147">
        <f t="shared" ref="A14:A25" si="1">A13+1</f>
        <v>49</v>
      </c>
      <c r="B14" s="114" t="s">
        <v>288</v>
      </c>
      <c r="C14" s="110" t="s">
        <v>42</v>
      </c>
      <c r="D14" s="110" t="s">
        <v>42</v>
      </c>
      <c r="E14" s="148" t="s">
        <v>40</v>
      </c>
      <c r="F14" s="112">
        <v>48</v>
      </c>
      <c r="G14" s="113"/>
      <c r="H14" s="112">
        <f t="shared" si="0"/>
        <v>0</v>
      </c>
    </row>
    <row r="15" spans="1:9" s="33" customFormat="1" ht="14.25" customHeight="1">
      <c r="A15" s="147">
        <f t="shared" si="1"/>
        <v>50</v>
      </c>
      <c r="B15" s="114" t="s">
        <v>43</v>
      </c>
      <c r="C15" s="110" t="s">
        <v>44</v>
      </c>
      <c r="D15" s="110" t="s">
        <v>44</v>
      </c>
      <c r="E15" s="148" t="s">
        <v>40</v>
      </c>
      <c r="F15" s="112">
        <v>24</v>
      </c>
      <c r="G15" s="113"/>
      <c r="H15" s="112">
        <f t="shared" si="0"/>
        <v>0</v>
      </c>
    </row>
    <row r="16" spans="1:9" s="33" customFormat="1" ht="14.25" customHeight="1">
      <c r="A16" s="147">
        <f t="shared" si="1"/>
        <v>51</v>
      </c>
      <c r="B16" s="114" t="s">
        <v>45</v>
      </c>
      <c r="C16" s="110" t="s">
        <v>46</v>
      </c>
      <c r="D16" s="110" t="s">
        <v>46</v>
      </c>
      <c r="E16" s="148" t="s">
        <v>40</v>
      </c>
      <c r="F16" s="112">
        <v>18</v>
      </c>
      <c r="G16" s="113"/>
      <c r="H16" s="112">
        <f t="shared" si="0"/>
        <v>0</v>
      </c>
    </row>
    <row r="17" spans="1:8" s="33" customFormat="1" ht="14.25" customHeight="1">
      <c r="A17" s="147">
        <f t="shared" si="1"/>
        <v>52</v>
      </c>
      <c r="B17" s="114" t="s">
        <v>47</v>
      </c>
      <c r="C17" s="110" t="s">
        <v>48</v>
      </c>
      <c r="D17" s="110" t="s">
        <v>48</v>
      </c>
      <c r="E17" s="148" t="s">
        <v>40</v>
      </c>
      <c r="F17" s="112">
        <v>30</v>
      </c>
      <c r="G17" s="113"/>
      <c r="H17" s="112">
        <f t="shared" si="0"/>
        <v>0</v>
      </c>
    </row>
    <row r="18" spans="1:8" s="33" customFormat="1" ht="14.25" customHeight="1">
      <c r="A18" s="147">
        <f t="shared" si="1"/>
        <v>53</v>
      </c>
      <c r="B18" s="114" t="s">
        <v>49</v>
      </c>
      <c r="C18" s="110" t="s">
        <v>50</v>
      </c>
      <c r="D18" s="110" t="s">
        <v>50</v>
      </c>
      <c r="E18" s="148" t="s">
        <v>40</v>
      </c>
      <c r="F18" s="112">
        <v>120</v>
      </c>
      <c r="G18" s="113"/>
      <c r="H18" s="112">
        <f t="shared" si="0"/>
        <v>0</v>
      </c>
    </row>
    <row r="19" spans="1:8" s="33" customFormat="1" ht="14.25" customHeight="1">
      <c r="A19" s="147">
        <f t="shared" si="1"/>
        <v>54</v>
      </c>
      <c r="B19" s="114" t="s">
        <v>51</v>
      </c>
      <c r="C19" s="110" t="s">
        <v>52</v>
      </c>
      <c r="D19" s="110" t="s">
        <v>52</v>
      </c>
      <c r="E19" s="148" t="s">
        <v>40</v>
      </c>
      <c r="F19" s="112">
        <v>12</v>
      </c>
      <c r="G19" s="113"/>
      <c r="H19" s="112">
        <f t="shared" si="0"/>
        <v>0</v>
      </c>
    </row>
    <row r="20" spans="1:8" s="33" customFormat="1" ht="14.25" customHeight="1">
      <c r="A20" s="147">
        <f t="shared" si="1"/>
        <v>55</v>
      </c>
      <c r="B20" s="114" t="s">
        <v>53</v>
      </c>
      <c r="C20" s="110" t="s">
        <v>54</v>
      </c>
      <c r="D20" s="110" t="s">
        <v>54</v>
      </c>
      <c r="E20" s="148" t="s">
        <v>40</v>
      </c>
      <c r="F20" s="112">
        <v>6</v>
      </c>
      <c r="G20" s="113"/>
      <c r="H20" s="112">
        <f>F20*G20</f>
        <v>0</v>
      </c>
    </row>
    <row r="21" spans="1:8" s="33" customFormat="1" ht="14.25" customHeight="1">
      <c r="A21" s="149"/>
      <c r="B21" s="115"/>
      <c r="C21" s="116"/>
      <c r="D21" s="116"/>
      <c r="E21" s="123"/>
      <c r="F21" s="118"/>
      <c r="G21" s="119"/>
      <c r="H21" s="118"/>
    </row>
    <row r="22" spans="1:8" s="33" customFormat="1" ht="41.25" customHeight="1">
      <c r="A22" s="150"/>
      <c r="B22" s="151" t="s">
        <v>55</v>
      </c>
      <c r="C22" s="120" t="s">
        <v>70</v>
      </c>
      <c r="D22" s="120" t="s">
        <v>71</v>
      </c>
      <c r="E22" s="121"/>
      <c r="F22" s="108"/>
      <c r="G22" s="109"/>
      <c r="H22" s="108"/>
    </row>
    <row r="23" spans="1:8" s="33" customFormat="1" ht="13.5" customHeight="1">
      <c r="A23" s="147">
        <f>A20+1</f>
        <v>56</v>
      </c>
      <c r="B23" s="114" t="s">
        <v>277</v>
      </c>
      <c r="C23" s="110" t="s">
        <v>56</v>
      </c>
      <c r="D23" s="110" t="s">
        <v>56</v>
      </c>
      <c r="E23" s="148" t="s">
        <v>40</v>
      </c>
      <c r="F23" s="112">
        <v>12</v>
      </c>
      <c r="G23" s="113"/>
      <c r="H23" s="112">
        <f>F23*G23</f>
        <v>0</v>
      </c>
    </row>
    <row r="24" spans="1:8" s="33" customFormat="1" ht="13.5" customHeight="1">
      <c r="A24" s="147">
        <f t="shared" si="1"/>
        <v>57</v>
      </c>
      <c r="B24" s="114" t="s">
        <v>279</v>
      </c>
      <c r="C24" s="110" t="s">
        <v>57</v>
      </c>
      <c r="D24" s="110" t="s">
        <v>57</v>
      </c>
      <c r="E24" s="148" t="s">
        <v>40</v>
      </c>
      <c r="F24" s="112">
        <v>1</v>
      </c>
      <c r="G24" s="113"/>
      <c r="H24" s="112">
        <f>F24*G24</f>
        <v>0</v>
      </c>
    </row>
    <row r="25" spans="1:8" s="33" customFormat="1" ht="13.5" customHeight="1">
      <c r="A25" s="147">
        <f t="shared" si="1"/>
        <v>58</v>
      </c>
      <c r="B25" s="114" t="s">
        <v>288</v>
      </c>
      <c r="C25" s="110" t="s">
        <v>58</v>
      </c>
      <c r="D25" s="110" t="s">
        <v>58</v>
      </c>
      <c r="E25" s="148" t="s">
        <v>40</v>
      </c>
      <c r="F25" s="112">
        <v>12</v>
      </c>
      <c r="G25" s="113"/>
      <c r="H25" s="112">
        <f>F25*G25</f>
        <v>0</v>
      </c>
    </row>
    <row r="26" spans="1:8" s="33" customFormat="1" ht="13.5" customHeight="1">
      <c r="A26" s="149"/>
      <c r="B26" s="115"/>
      <c r="C26" s="116"/>
      <c r="D26" s="116"/>
      <c r="E26" s="123"/>
      <c r="F26" s="118"/>
      <c r="G26" s="119"/>
      <c r="H26" s="118"/>
    </row>
    <row r="27" spans="1:8" s="33" customFormat="1" ht="84.75" customHeight="1">
      <c r="A27" s="150">
        <f>A25+1</f>
        <v>59</v>
      </c>
      <c r="B27" s="151" t="s">
        <v>59</v>
      </c>
      <c r="C27" s="120" t="s">
        <v>60</v>
      </c>
      <c r="D27" s="120" t="s">
        <v>72</v>
      </c>
      <c r="E27" s="121"/>
      <c r="F27" s="108"/>
      <c r="G27" s="109"/>
      <c r="H27" s="108"/>
    </row>
    <row r="28" spans="1:8" s="33" customFormat="1" ht="13.5" customHeight="1">
      <c r="A28" s="147"/>
      <c r="B28" s="114"/>
      <c r="C28" s="110" t="s">
        <v>73</v>
      </c>
      <c r="D28" s="110" t="s">
        <v>74</v>
      </c>
      <c r="E28" s="148" t="s">
        <v>75</v>
      </c>
      <c r="F28" s="112">
        <v>0.5</v>
      </c>
      <c r="G28" s="113"/>
      <c r="H28" s="112">
        <f>F28*G28</f>
        <v>0</v>
      </c>
    </row>
    <row r="29" spans="1:8" s="33" customFormat="1" ht="13.5" customHeight="1">
      <c r="A29" s="149"/>
      <c r="B29" s="115"/>
      <c r="C29" s="116"/>
      <c r="D29" s="116"/>
      <c r="E29" s="123"/>
      <c r="F29" s="118"/>
      <c r="G29" s="119"/>
      <c r="H29" s="118"/>
    </row>
    <row r="30" spans="1:8" s="33" customFormat="1" ht="69.75" customHeight="1">
      <c r="A30" s="150">
        <f>A27+1</f>
        <v>60</v>
      </c>
      <c r="B30" s="151" t="s">
        <v>76</v>
      </c>
      <c r="C30" s="120" t="s">
        <v>77</v>
      </c>
      <c r="D30" s="120" t="s">
        <v>78</v>
      </c>
      <c r="E30" s="121" t="s">
        <v>330</v>
      </c>
      <c r="F30" s="108">
        <v>135</v>
      </c>
      <c r="G30" s="109"/>
      <c r="H30" s="108">
        <f>F30*G30</f>
        <v>0</v>
      </c>
    </row>
    <row r="31" spans="1:8" s="33" customFormat="1" ht="13.5" customHeight="1">
      <c r="A31" s="149"/>
      <c r="B31" s="115"/>
      <c r="C31" s="116"/>
      <c r="D31" s="116"/>
      <c r="E31" s="123"/>
      <c r="F31" s="118"/>
      <c r="G31" s="119"/>
      <c r="H31" s="118"/>
    </row>
    <row r="32" spans="1:8" s="33" customFormat="1" ht="82.5" customHeight="1">
      <c r="A32" s="150">
        <f>A30+1</f>
        <v>61</v>
      </c>
      <c r="B32" s="151" t="s">
        <v>79</v>
      </c>
      <c r="C32" s="120" t="s">
        <v>80</v>
      </c>
      <c r="D32" s="120" t="s">
        <v>81</v>
      </c>
      <c r="E32" s="121" t="s">
        <v>330</v>
      </c>
      <c r="F32" s="108">
        <v>72</v>
      </c>
      <c r="G32" s="109"/>
      <c r="H32" s="108">
        <f>F32*G32</f>
        <v>0</v>
      </c>
    </row>
    <row r="33" spans="1:8" s="33" customFormat="1" ht="12.75" customHeight="1">
      <c r="A33" s="149"/>
      <c r="B33" s="115"/>
      <c r="C33" s="116"/>
      <c r="D33" s="116"/>
      <c r="E33" s="123"/>
      <c r="F33" s="118"/>
      <c r="G33" s="119"/>
      <c r="H33" s="118"/>
    </row>
    <row r="34" spans="1:8" s="33" customFormat="1" ht="63" customHeight="1">
      <c r="A34" s="150">
        <f>A32+1</f>
        <v>62</v>
      </c>
      <c r="B34" s="151" t="s">
        <v>82</v>
      </c>
      <c r="C34" s="120" t="s">
        <v>83</v>
      </c>
      <c r="D34" s="120" t="s">
        <v>84</v>
      </c>
      <c r="E34" s="121" t="s">
        <v>75</v>
      </c>
      <c r="F34" s="108">
        <v>1</v>
      </c>
      <c r="G34" s="109"/>
      <c r="H34" s="108">
        <f>G34</f>
        <v>0</v>
      </c>
    </row>
    <row r="35" spans="1:8" s="33" customFormat="1" ht="14.25" customHeight="1">
      <c r="A35" s="149"/>
      <c r="B35" s="115"/>
      <c r="C35" s="116"/>
      <c r="D35" s="116"/>
      <c r="E35" s="123"/>
      <c r="F35" s="118"/>
      <c r="G35" s="119"/>
      <c r="H35" s="118"/>
    </row>
    <row r="36" spans="1:8" s="33" customFormat="1" ht="14.25" customHeight="1">
      <c r="A36" s="144"/>
      <c r="B36" s="125"/>
      <c r="C36" s="59"/>
      <c r="D36" s="59"/>
      <c r="E36" s="13"/>
      <c r="F36" s="126"/>
      <c r="G36" s="127"/>
      <c r="H36" s="126"/>
    </row>
    <row r="37" spans="1:8" s="33" customFormat="1" ht="16.5" customHeight="1">
      <c r="A37" s="205"/>
      <c r="B37" s="204">
        <v>300</v>
      </c>
      <c r="C37" s="231" t="s">
        <v>38</v>
      </c>
      <c r="D37" s="231"/>
      <c r="E37" s="231"/>
      <c r="F37" s="231"/>
      <c r="G37" s="205" t="s">
        <v>331</v>
      </c>
      <c r="H37" s="206">
        <f>SUM(H11:H35)</f>
        <v>0</v>
      </c>
    </row>
    <row r="38" spans="1:8" s="33" customFormat="1" ht="18.75" customHeight="1">
      <c r="A38" s="144"/>
      <c r="B38" s="125"/>
      <c r="C38" s="59"/>
      <c r="D38" s="59"/>
      <c r="E38" s="13"/>
      <c r="F38" s="126"/>
      <c r="G38" s="127"/>
      <c r="H38" s="126"/>
    </row>
    <row r="39" spans="1:8" s="33" customFormat="1">
      <c r="A39" s="1"/>
      <c r="B39" s="38"/>
      <c r="C39" s="3"/>
      <c r="D39" s="3"/>
      <c r="E39" s="4"/>
      <c r="F39" s="5"/>
      <c r="G39" s="6"/>
      <c r="H39" s="5"/>
    </row>
    <row r="40" spans="1:8" s="33" customFormat="1">
      <c r="A40" s="1"/>
      <c r="B40" s="38"/>
      <c r="C40" s="3"/>
      <c r="D40" s="3"/>
      <c r="E40" s="4"/>
      <c r="F40" s="5"/>
      <c r="G40" s="6"/>
      <c r="H40" s="5"/>
    </row>
    <row r="41" spans="1:8" s="33" customFormat="1">
      <c r="A41" s="1"/>
      <c r="B41" s="38"/>
      <c r="C41" s="3"/>
      <c r="D41" s="3"/>
      <c r="E41" s="4"/>
      <c r="F41" s="5"/>
      <c r="G41" s="6"/>
      <c r="H41" s="5"/>
    </row>
    <row r="42" spans="1:8" s="33" customFormat="1">
      <c r="A42" s="1"/>
      <c r="B42" s="38"/>
      <c r="C42" s="3"/>
      <c r="D42" s="3"/>
      <c r="E42" s="4"/>
      <c r="F42" s="5"/>
      <c r="G42" s="6"/>
      <c r="H42" s="5"/>
    </row>
    <row r="43" spans="1:8" s="33" customFormat="1">
      <c r="A43" s="1"/>
      <c r="B43" s="38"/>
      <c r="C43" s="3"/>
      <c r="D43" s="3"/>
      <c r="E43" s="4"/>
      <c r="F43" s="5"/>
      <c r="G43" s="6"/>
      <c r="H43" s="5"/>
    </row>
    <row r="44" spans="1:8" s="33" customFormat="1">
      <c r="A44" s="1"/>
      <c r="B44" s="38"/>
      <c r="C44" s="3"/>
      <c r="D44" s="3"/>
      <c r="E44" s="4"/>
      <c r="F44" s="5"/>
      <c r="G44" s="6"/>
      <c r="H44" s="5"/>
    </row>
  </sheetData>
  <sheetProtection password="CC39" sheet="1" objects="1" scenarios="1"/>
  <mergeCells count="5">
    <mergeCell ref="C10:D10"/>
    <mergeCell ref="C37:F37"/>
    <mergeCell ref="A1:B1"/>
    <mergeCell ref="C1:H1"/>
    <mergeCell ref="C3:F3"/>
  </mergeCells>
  <phoneticPr fontId="27" type="noConversion"/>
  <printOptions horizontalCentered="1"/>
  <pageMargins left="0.39370078740157483" right="0.39370078740157483" top="0.62992125984251968" bottom="0.59055118110236227" header="0.51181102362204722" footer="0.39370078740157483"/>
  <pageSetup paperSize="9" firstPageNumber="0" orientation="landscape" horizontalDpi="300" verticalDpi="300" r:id="rId1"/>
  <headerFooter alignWithMargins="0">
    <oddFooter>&amp;L&amp;"Arial Narrow,Обичан"&amp;8&amp;F / &amp;A&amp;R&amp;"Arial Narrow,Обичан"&amp;8&amp;P / &amp;N</oddFooter>
  </headerFooter>
  <rowBreaks count="1" manualBreakCount="1">
    <brk id="9" max="16383" man="1"/>
  </rowBreaks>
</worksheet>
</file>

<file path=xl/worksheets/sheet5.xml><?xml version="1.0" encoding="utf-8"?>
<worksheet xmlns="http://schemas.openxmlformats.org/spreadsheetml/2006/main" xmlns:r="http://schemas.openxmlformats.org/officeDocument/2006/relationships">
  <dimension ref="A1:I153"/>
  <sheetViews>
    <sheetView topLeftCell="A76" zoomScale="60" zoomScaleNormal="60" workbookViewId="0">
      <selection activeCell="F8" sqref="F8"/>
    </sheetView>
  </sheetViews>
  <sheetFormatPr defaultColWidth="12.28515625" defaultRowHeight="12.75"/>
  <cols>
    <col min="1" max="1" width="4.5703125" style="1" customWidth="1"/>
    <col min="2" max="2" width="7.42578125" style="38" customWidth="1"/>
    <col min="3" max="3" width="39.140625" style="3" customWidth="1"/>
    <col min="4" max="4" width="42.5703125" style="3" customWidth="1"/>
    <col min="5" max="5" width="7.85546875" style="4" customWidth="1"/>
    <col min="6" max="6" width="9.5703125" style="5" customWidth="1"/>
    <col min="7" max="7" width="11.28515625" style="6" customWidth="1"/>
    <col min="8" max="8" width="15.85546875" style="5" customWidth="1"/>
    <col min="9" max="249" width="11.140625" style="7" customWidth="1"/>
    <col min="250" max="250" width="4.5703125" style="7" customWidth="1"/>
    <col min="251" max="251" width="7.42578125" style="7" customWidth="1"/>
    <col min="252" max="253" width="39.140625" style="7" customWidth="1"/>
    <col min="254" max="254" width="6.42578125" style="7" customWidth="1"/>
    <col min="255" max="255" width="10.28515625" style="7" customWidth="1"/>
    <col min="256" max="16384" width="12.28515625" style="7"/>
  </cols>
  <sheetData>
    <row r="1" spans="1:9" s="41" customFormat="1" ht="36.75" customHeight="1">
      <c r="A1" s="223" t="s">
        <v>259</v>
      </c>
      <c r="B1" s="223"/>
      <c r="C1" s="224" t="s">
        <v>260</v>
      </c>
      <c r="D1" s="224"/>
      <c r="E1" s="224"/>
      <c r="F1" s="224"/>
      <c r="G1" s="224"/>
      <c r="H1" s="224"/>
      <c r="I1" s="40"/>
    </row>
    <row r="2" spans="1:9" s="41" customFormat="1" ht="10.5" customHeight="1">
      <c r="A2" s="39"/>
      <c r="B2" s="153"/>
      <c r="C2" s="42"/>
      <c r="D2" s="43"/>
      <c r="E2" s="43"/>
      <c r="F2" s="44"/>
      <c r="G2" s="45"/>
      <c r="H2" s="46"/>
      <c r="I2" s="46"/>
    </row>
    <row r="3" spans="1:9" s="41" customFormat="1" ht="22.5" customHeight="1">
      <c r="A3" s="16"/>
      <c r="B3" s="198" t="s">
        <v>335</v>
      </c>
      <c r="C3" s="17" t="s">
        <v>232</v>
      </c>
      <c r="D3" s="18"/>
      <c r="E3" s="16"/>
      <c r="F3" s="19"/>
      <c r="G3" s="16"/>
      <c r="H3" s="16"/>
    </row>
    <row r="4" spans="1:9" s="41" customFormat="1" ht="18" customHeight="1">
      <c r="A4" s="44"/>
      <c r="B4" s="137">
        <v>400</v>
      </c>
      <c r="C4" s="227" t="s">
        <v>85</v>
      </c>
      <c r="D4" s="227"/>
      <c r="E4" s="227"/>
      <c r="F4" s="227"/>
      <c r="G4" s="138"/>
      <c r="H4" s="138"/>
    </row>
    <row r="5" spans="1:9" ht="10.5" customHeight="1">
      <c r="A5" s="57"/>
      <c r="B5" s="58"/>
      <c r="C5" s="59"/>
      <c r="D5" s="59"/>
      <c r="E5" s="60"/>
      <c r="F5" s="61"/>
      <c r="G5" s="62"/>
      <c r="H5" s="61"/>
    </row>
    <row r="6" spans="1:9" ht="20.100000000000001" customHeight="1">
      <c r="A6" s="63"/>
      <c r="B6" s="64"/>
      <c r="C6" s="65" t="s">
        <v>262</v>
      </c>
      <c r="D6" s="66" t="s">
        <v>263</v>
      </c>
      <c r="E6" s="67"/>
      <c r="F6" s="68"/>
      <c r="G6" s="69"/>
      <c r="H6" s="70"/>
    </row>
    <row r="7" spans="1:9" ht="35.1" customHeight="1">
      <c r="A7" s="71"/>
      <c r="B7" s="72"/>
      <c r="C7" s="73" t="s">
        <v>251</v>
      </c>
      <c r="D7" s="74" t="s">
        <v>264</v>
      </c>
      <c r="E7" s="60"/>
      <c r="F7" s="61"/>
      <c r="G7" s="62"/>
      <c r="H7" s="75"/>
    </row>
    <row r="8" spans="1:9" ht="144.94999999999999" customHeight="1">
      <c r="A8" s="71"/>
      <c r="B8" s="72"/>
      <c r="C8" s="73" t="s">
        <v>265</v>
      </c>
      <c r="D8" s="74" t="s">
        <v>266</v>
      </c>
      <c r="E8" s="60"/>
      <c r="F8" s="61"/>
      <c r="G8" s="62"/>
      <c r="H8" s="75"/>
    </row>
    <row r="9" spans="1:9" ht="110.1" customHeight="1">
      <c r="A9" s="71"/>
      <c r="B9" s="72"/>
      <c r="C9" s="73" t="s">
        <v>267</v>
      </c>
      <c r="D9" s="74" t="s">
        <v>268</v>
      </c>
      <c r="E9" s="60"/>
      <c r="F9" s="61"/>
      <c r="G9" s="62"/>
      <c r="H9" s="75"/>
    </row>
    <row r="10" spans="1:9" ht="69.95" customHeight="1">
      <c r="A10" s="76"/>
      <c r="B10" s="77"/>
      <c r="C10" s="78" t="s">
        <v>269</v>
      </c>
      <c r="D10" s="27" t="s">
        <v>270</v>
      </c>
      <c r="E10" s="21"/>
      <c r="F10" s="24"/>
      <c r="G10" s="25"/>
      <c r="H10" s="28"/>
    </row>
    <row r="11" spans="1:9" s="41" customFormat="1" ht="21" customHeight="1">
      <c r="A11" s="79" t="s">
        <v>271</v>
      </c>
      <c r="B11" s="80" t="s">
        <v>272</v>
      </c>
      <c r="C11" s="225" t="s">
        <v>273</v>
      </c>
      <c r="D11" s="225"/>
      <c r="E11" s="81" t="s">
        <v>274</v>
      </c>
      <c r="F11" s="81" t="s">
        <v>337</v>
      </c>
      <c r="G11" s="81" t="s">
        <v>338</v>
      </c>
      <c r="H11" s="81" t="s">
        <v>339</v>
      </c>
      <c r="I11" s="82"/>
    </row>
    <row r="12" spans="1:9" s="33" customFormat="1" ht="51.75" customHeight="1">
      <c r="A12" s="150"/>
      <c r="B12" s="84">
        <f>B4+5</f>
        <v>405</v>
      </c>
      <c r="C12" s="120" t="s">
        <v>86</v>
      </c>
      <c r="D12" s="120" t="s">
        <v>87</v>
      </c>
      <c r="E12" s="121"/>
      <c r="F12" s="108"/>
      <c r="G12" s="109"/>
      <c r="H12" s="108"/>
    </row>
    <row r="13" spans="1:9" s="33" customFormat="1" ht="15" customHeight="1">
      <c r="A13" s="147"/>
      <c r="B13" s="114"/>
      <c r="C13" s="110" t="s">
        <v>88</v>
      </c>
      <c r="D13" s="110" t="s">
        <v>89</v>
      </c>
      <c r="E13" s="148"/>
      <c r="F13" s="112"/>
      <c r="G13" s="113"/>
      <c r="H13" s="112"/>
    </row>
    <row r="14" spans="1:9" s="33" customFormat="1" ht="15" customHeight="1">
      <c r="A14" s="147">
        <f>'60.3 Cevna mreza'!A34+1</f>
        <v>63</v>
      </c>
      <c r="B14" s="114" t="s">
        <v>277</v>
      </c>
      <c r="C14" s="110" t="s">
        <v>90</v>
      </c>
      <c r="D14" s="110" t="s">
        <v>90</v>
      </c>
      <c r="E14" s="111" t="s">
        <v>294</v>
      </c>
      <c r="F14" s="112">
        <v>84</v>
      </c>
      <c r="G14" s="113"/>
      <c r="H14" s="112">
        <f>F14*G14</f>
        <v>0</v>
      </c>
    </row>
    <row r="15" spans="1:9" s="33" customFormat="1" ht="15" customHeight="1">
      <c r="A15" s="147"/>
      <c r="B15" s="114"/>
      <c r="C15" s="110" t="s">
        <v>91</v>
      </c>
      <c r="D15" s="110" t="s">
        <v>92</v>
      </c>
      <c r="E15" s="111"/>
      <c r="F15" s="112"/>
      <c r="G15" s="113"/>
      <c r="H15" s="112"/>
    </row>
    <row r="16" spans="1:9" s="33" customFormat="1" ht="15" customHeight="1">
      <c r="A16" s="147">
        <f>A14+1</f>
        <v>64</v>
      </c>
      <c r="B16" s="114" t="s">
        <v>279</v>
      </c>
      <c r="C16" s="110" t="s">
        <v>93</v>
      </c>
      <c r="D16" s="110" t="s">
        <v>93</v>
      </c>
      <c r="E16" s="111" t="s">
        <v>294</v>
      </c>
      <c r="F16" s="112">
        <v>104</v>
      </c>
      <c r="G16" s="113"/>
      <c r="H16" s="112">
        <f t="shared" ref="H16:H21" si="0">F16*G16</f>
        <v>0</v>
      </c>
    </row>
    <row r="17" spans="1:8" s="33" customFormat="1" ht="15" customHeight="1">
      <c r="A17" s="147">
        <f t="shared" ref="A17:A22" si="1">A16+1</f>
        <v>65</v>
      </c>
      <c r="B17" s="114" t="s">
        <v>288</v>
      </c>
      <c r="C17" s="110" t="s">
        <v>94</v>
      </c>
      <c r="D17" s="110" t="s">
        <v>94</v>
      </c>
      <c r="E17" s="111" t="s">
        <v>294</v>
      </c>
      <c r="F17" s="112">
        <v>2</v>
      </c>
      <c r="G17" s="113"/>
      <c r="H17" s="112">
        <f t="shared" si="0"/>
        <v>0</v>
      </c>
    </row>
    <row r="18" spans="1:8" s="33" customFormat="1" ht="15" customHeight="1">
      <c r="A18" s="147">
        <f t="shared" si="1"/>
        <v>66</v>
      </c>
      <c r="B18" s="114" t="s">
        <v>43</v>
      </c>
      <c r="C18" s="110" t="s">
        <v>95</v>
      </c>
      <c r="D18" s="110" t="s">
        <v>95</v>
      </c>
      <c r="E18" s="111" t="s">
        <v>294</v>
      </c>
      <c r="F18" s="112">
        <v>2</v>
      </c>
      <c r="G18" s="113"/>
      <c r="H18" s="112">
        <f t="shared" si="0"/>
        <v>0</v>
      </c>
    </row>
    <row r="19" spans="1:8" s="33" customFormat="1" ht="15" customHeight="1">
      <c r="A19" s="147">
        <f t="shared" si="1"/>
        <v>67</v>
      </c>
      <c r="B19" s="114" t="s">
        <v>45</v>
      </c>
      <c r="C19" s="110" t="s">
        <v>96</v>
      </c>
      <c r="D19" s="110" t="s">
        <v>96</v>
      </c>
      <c r="E19" s="111" t="s">
        <v>294</v>
      </c>
      <c r="F19" s="112">
        <v>4</v>
      </c>
      <c r="G19" s="113"/>
      <c r="H19" s="112">
        <f t="shared" si="0"/>
        <v>0</v>
      </c>
    </row>
    <row r="20" spans="1:8" s="33" customFormat="1" ht="15" customHeight="1">
      <c r="A20" s="147">
        <f t="shared" si="1"/>
        <v>68</v>
      </c>
      <c r="B20" s="114" t="s">
        <v>47</v>
      </c>
      <c r="C20" s="110" t="s">
        <v>97</v>
      </c>
      <c r="D20" s="110" t="s">
        <v>97</v>
      </c>
      <c r="E20" s="111" t="s">
        <v>294</v>
      </c>
      <c r="F20" s="112">
        <v>63</v>
      </c>
      <c r="G20" s="113"/>
      <c r="H20" s="112">
        <f t="shared" si="0"/>
        <v>0</v>
      </c>
    </row>
    <row r="21" spans="1:8" s="33" customFormat="1" ht="15" customHeight="1">
      <c r="A21" s="147">
        <f t="shared" si="1"/>
        <v>69</v>
      </c>
      <c r="B21" s="114" t="s">
        <v>49</v>
      </c>
      <c r="C21" s="110" t="s">
        <v>98</v>
      </c>
      <c r="D21" s="110" t="s">
        <v>98</v>
      </c>
      <c r="E21" s="111" t="s">
        <v>294</v>
      </c>
      <c r="F21" s="112">
        <v>12</v>
      </c>
      <c r="G21" s="113"/>
      <c r="H21" s="112">
        <f t="shared" si="0"/>
        <v>0</v>
      </c>
    </row>
    <row r="22" spans="1:8" s="33" customFormat="1" ht="15" customHeight="1">
      <c r="A22" s="147">
        <f t="shared" si="1"/>
        <v>70</v>
      </c>
      <c r="B22" s="114" t="s">
        <v>51</v>
      </c>
      <c r="C22" s="110" t="s">
        <v>99</v>
      </c>
      <c r="D22" s="110" t="s">
        <v>99</v>
      </c>
      <c r="E22" s="111" t="s">
        <v>294</v>
      </c>
      <c r="F22" s="112">
        <v>11</v>
      </c>
      <c r="G22" s="113"/>
      <c r="H22" s="112">
        <f>F22*G22</f>
        <v>0</v>
      </c>
    </row>
    <row r="23" spans="1:8" s="33" customFormat="1" ht="14.25" customHeight="1">
      <c r="A23" s="149"/>
      <c r="B23" s="115"/>
      <c r="C23" s="116"/>
      <c r="D23" s="116"/>
      <c r="E23" s="117"/>
      <c r="F23" s="118"/>
      <c r="G23" s="119"/>
      <c r="H23" s="118"/>
    </row>
    <row r="24" spans="1:8" s="33" customFormat="1" ht="51.75" customHeight="1">
      <c r="A24" s="150">
        <f>A22+1</f>
        <v>71</v>
      </c>
      <c r="B24" s="151" t="s">
        <v>100</v>
      </c>
      <c r="C24" s="120" t="s">
        <v>101</v>
      </c>
      <c r="D24" s="120" t="s">
        <v>102</v>
      </c>
      <c r="E24" s="107"/>
      <c r="F24" s="108"/>
      <c r="G24" s="109"/>
      <c r="H24" s="108"/>
    </row>
    <row r="25" spans="1:8" s="33" customFormat="1" ht="12.75" customHeight="1">
      <c r="A25" s="147"/>
      <c r="B25" s="114"/>
      <c r="C25" s="110" t="s">
        <v>103</v>
      </c>
      <c r="D25" s="110" t="s">
        <v>103</v>
      </c>
      <c r="E25" s="111"/>
      <c r="F25" s="112"/>
      <c r="G25" s="113"/>
      <c r="H25" s="112"/>
    </row>
    <row r="26" spans="1:8" s="33" customFormat="1" ht="15.75" customHeight="1">
      <c r="A26" s="147"/>
      <c r="B26" s="114"/>
      <c r="C26" s="110" t="s">
        <v>104</v>
      </c>
      <c r="D26" s="110" t="s">
        <v>104</v>
      </c>
      <c r="E26" s="111" t="s">
        <v>294</v>
      </c>
      <c r="F26" s="112">
        <v>88</v>
      </c>
      <c r="G26" s="113"/>
      <c r="H26" s="112">
        <f>F26*G26</f>
        <v>0</v>
      </c>
    </row>
    <row r="27" spans="1:8" s="33" customFormat="1" ht="9" customHeight="1">
      <c r="A27" s="149"/>
      <c r="B27" s="115"/>
      <c r="C27" s="116"/>
      <c r="D27" s="116"/>
      <c r="E27" s="117"/>
      <c r="F27" s="118"/>
      <c r="G27" s="119"/>
      <c r="H27" s="118"/>
    </row>
    <row r="28" spans="1:8" s="33" customFormat="1" ht="39" customHeight="1">
      <c r="A28" s="150">
        <f>A24+1</f>
        <v>72</v>
      </c>
      <c r="B28" s="151" t="s">
        <v>105</v>
      </c>
      <c r="C28" s="120" t="s">
        <v>106</v>
      </c>
      <c r="D28" s="120" t="s">
        <v>107</v>
      </c>
      <c r="E28" s="107"/>
      <c r="F28" s="108"/>
      <c r="G28" s="109"/>
      <c r="H28" s="108"/>
    </row>
    <row r="29" spans="1:8" s="33" customFormat="1" ht="18.75" customHeight="1">
      <c r="A29" s="147"/>
      <c r="B29" s="114"/>
      <c r="C29" s="110" t="s">
        <v>23</v>
      </c>
      <c r="D29" s="110" t="s">
        <v>23</v>
      </c>
      <c r="E29" s="111" t="s">
        <v>294</v>
      </c>
      <c r="F29" s="112">
        <f>SUM(F14:F22)</f>
        <v>282</v>
      </c>
      <c r="G29" s="113"/>
      <c r="H29" s="112">
        <f>F29*G29</f>
        <v>0</v>
      </c>
    </row>
    <row r="30" spans="1:8" s="33" customFormat="1" ht="7.5" customHeight="1">
      <c r="A30" s="149"/>
      <c r="B30" s="115"/>
      <c r="C30" s="116"/>
      <c r="D30" s="116"/>
      <c r="E30" s="117"/>
      <c r="F30" s="118"/>
      <c r="G30" s="119"/>
      <c r="H30" s="118"/>
    </row>
    <row r="31" spans="1:8" s="33" customFormat="1" ht="53.25" customHeight="1">
      <c r="A31" s="150">
        <f>A28+1</f>
        <v>73</v>
      </c>
      <c r="B31" s="151" t="s">
        <v>108</v>
      </c>
      <c r="C31" s="120" t="s">
        <v>109</v>
      </c>
      <c r="D31" s="120" t="s">
        <v>110</v>
      </c>
      <c r="E31" s="107"/>
      <c r="F31" s="108"/>
      <c r="G31" s="109"/>
      <c r="H31" s="108"/>
    </row>
    <row r="32" spans="1:8" s="33" customFormat="1" ht="12.75" customHeight="1">
      <c r="A32" s="147"/>
      <c r="B32" s="114"/>
      <c r="C32" s="110" t="s">
        <v>23</v>
      </c>
      <c r="D32" s="110" t="s">
        <v>23</v>
      </c>
      <c r="E32" s="111" t="s">
        <v>294</v>
      </c>
      <c r="F32" s="112">
        <f>F26</f>
        <v>88</v>
      </c>
      <c r="G32" s="113"/>
      <c r="H32" s="112">
        <f>F32*G32</f>
        <v>0</v>
      </c>
    </row>
    <row r="33" spans="1:8" s="33" customFormat="1" ht="9" customHeight="1">
      <c r="A33" s="149"/>
      <c r="B33" s="115"/>
      <c r="C33" s="116"/>
      <c r="D33" s="116"/>
      <c r="E33" s="117"/>
      <c r="F33" s="118"/>
      <c r="G33" s="119"/>
      <c r="H33" s="118"/>
    </row>
    <row r="34" spans="1:8" s="33" customFormat="1" ht="26.25" customHeight="1">
      <c r="A34" s="150">
        <f>A31+1</f>
        <v>74</v>
      </c>
      <c r="B34" s="151" t="s">
        <v>111</v>
      </c>
      <c r="C34" s="120" t="s">
        <v>112</v>
      </c>
      <c r="D34" s="120" t="s">
        <v>113</v>
      </c>
      <c r="E34" s="107"/>
      <c r="F34" s="108"/>
      <c r="G34" s="109"/>
      <c r="H34" s="108"/>
    </row>
    <row r="35" spans="1:8" s="33" customFormat="1" ht="12.75" customHeight="1">
      <c r="A35" s="147"/>
      <c r="B35" s="114"/>
      <c r="C35" s="110" t="s">
        <v>114</v>
      </c>
      <c r="D35" s="110" t="s">
        <v>114</v>
      </c>
      <c r="E35" s="111" t="s">
        <v>294</v>
      </c>
      <c r="F35" s="112">
        <f>F29</f>
        <v>282</v>
      </c>
      <c r="G35" s="113"/>
      <c r="H35" s="112">
        <f>F35*G35</f>
        <v>0</v>
      </c>
    </row>
    <row r="36" spans="1:8" s="33" customFormat="1" ht="7.5" customHeight="1">
      <c r="A36" s="149"/>
      <c r="B36" s="115"/>
      <c r="C36" s="116"/>
      <c r="D36" s="116"/>
      <c r="E36" s="117"/>
      <c r="F36" s="118"/>
      <c r="G36" s="119"/>
      <c r="H36" s="118"/>
    </row>
    <row r="37" spans="1:8" s="33" customFormat="1" ht="27" customHeight="1">
      <c r="A37" s="147">
        <f>A34+1</f>
        <v>75</v>
      </c>
      <c r="B37" s="114" t="s">
        <v>115</v>
      </c>
      <c r="C37" s="154" t="s">
        <v>116</v>
      </c>
      <c r="D37" s="154" t="s">
        <v>117</v>
      </c>
      <c r="E37" s="111" t="s">
        <v>294</v>
      </c>
      <c r="F37" s="112">
        <f>F26+F29</f>
        <v>370</v>
      </c>
      <c r="G37" s="113"/>
      <c r="H37" s="112">
        <f>F37*G37</f>
        <v>0</v>
      </c>
    </row>
    <row r="38" spans="1:8" s="33" customFormat="1" ht="11.25" customHeight="1">
      <c r="A38" s="149"/>
      <c r="B38" s="115"/>
      <c r="C38" s="116"/>
      <c r="D38" s="116"/>
      <c r="E38" s="155"/>
      <c r="F38" s="118"/>
      <c r="G38" s="119"/>
      <c r="H38" s="118"/>
    </row>
    <row r="39" spans="1:8" s="33" customFormat="1" ht="27.75" customHeight="1">
      <c r="A39" s="147">
        <f>A37+1</f>
        <v>76</v>
      </c>
      <c r="B39" s="114" t="s">
        <v>118</v>
      </c>
      <c r="C39" s="154" t="s">
        <v>119</v>
      </c>
      <c r="D39" s="154" t="s">
        <v>120</v>
      </c>
      <c r="E39" s="111" t="s">
        <v>294</v>
      </c>
      <c r="F39" s="112">
        <f>F35</f>
        <v>282</v>
      </c>
      <c r="G39" s="113"/>
      <c r="H39" s="112">
        <f>F39*G39</f>
        <v>0</v>
      </c>
    </row>
    <row r="40" spans="1:8" s="33" customFormat="1" ht="13.5" customHeight="1">
      <c r="A40" s="149"/>
      <c r="B40" s="115"/>
      <c r="C40" s="116"/>
      <c r="D40" s="116"/>
      <c r="E40" s="117"/>
      <c r="F40" s="118"/>
      <c r="G40" s="119"/>
      <c r="H40" s="118"/>
    </row>
    <row r="41" spans="1:8" s="33" customFormat="1" ht="39" customHeight="1">
      <c r="A41" s="150">
        <f>A39+1</f>
        <v>77</v>
      </c>
      <c r="B41" s="151" t="s">
        <v>121</v>
      </c>
      <c r="C41" s="120" t="s">
        <v>122</v>
      </c>
      <c r="D41" s="120" t="s">
        <v>123</v>
      </c>
      <c r="E41" s="107"/>
      <c r="F41" s="108"/>
      <c r="G41" s="109"/>
      <c r="H41" s="108"/>
    </row>
    <row r="42" spans="1:8" s="33" customFormat="1" ht="12.75" customHeight="1">
      <c r="A42" s="147"/>
      <c r="B42" s="114"/>
      <c r="C42" s="110" t="s">
        <v>302</v>
      </c>
      <c r="D42" s="110" t="s">
        <v>302</v>
      </c>
      <c r="E42" s="111" t="s">
        <v>294</v>
      </c>
      <c r="F42" s="112">
        <v>89</v>
      </c>
      <c r="G42" s="113"/>
      <c r="H42" s="112">
        <f>F42*G42</f>
        <v>0</v>
      </c>
    </row>
    <row r="43" spans="1:8" s="33" customFormat="1" ht="12" customHeight="1">
      <c r="A43" s="149"/>
      <c r="B43" s="115"/>
      <c r="C43" s="116"/>
      <c r="D43" s="116"/>
      <c r="E43" s="117"/>
      <c r="F43" s="118"/>
      <c r="G43" s="119"/>
      <c r="H43" s="118"/>
    </row>
    <row r="44" spans="1:8" s="33" customFormat="1" ht="27.75" customHeight="1">
      <c r="A44" s="150">
        <f>A41+1</f>
        <v>78</v>
      </c>
      <c r="B44" s="151" t="s">
        <v>124</v>
      </c>
      <c r="C44" s="120" t="s">
        <v>125</v>
      </c>
      <c r="D44" s="120" t="s">
        <v>126</v>
      </c>
      <c r="E44" s="107"/>
      <c r="F44" s="108"/>
      <c r="G44" s="109"/>
      <c r="H44" s="108"/>
    </row>
    <row r="45" spans="1:8" s="33" customFormat="1" ht="12" customHeight="1">
      <c r="A45" s="147"/>
      <c r="B45" s="114"/>
      <c r="C45" s="110" t="s">
        <v>302</v>
      </c>
      <c r="D45" s="110" t="s">
        <v>302</v>
      </c>
      <c r="E45" s="111" t="s">
        <v>294</v>
      </c>
      <c r="F45" s="112">
        <v>89</v>
      </c>
      <c r="G45" s="113"/>
      <c r="H45" s="112">
        <f>F45*G45</f>
        <v>0</v>
      </c>
    </row>
    <row r="46" spans="1:8" s="33" customFormat="1" ht="12" customHeight="1">
      <c r="A46" s="149"/>
      <c r="B46" s="115"/>
      <c r="C46" s="116"/>
      <c r="D46" s="116"/>
      <c r="E46" s="117"/>
      <c r="F46" s="118"/>
      <c r="G46" s="119"/>
      <c r="H46" s="118"/>
    </row>
    <row r="47" spans="1:8" s="33" customFormat="1" ht="26.25" customHeight="1">
      <c r="A47" s="150">
        <f>A44+1</f>
        <v>79</v>
      </c>
      <c r="B47" s="151" t="s">
        <v>127</v>
      </c>
      <c r="C47" s="120" t="s">
        <v>128</v>
      </c>
      <c r="D47" s="120" t="s">
        <v>129</v>
      </c>
      <c r="E47" s="107"/>
      <c r="F47" s="108"/>
      <c r="G47" s="109"/>
      <c r="H47" s="108"/>
    </row>
    <row r="48" spans="1:8" s="33" customFormat="1" ht="18.75" customHeight="1">
      <c r="A48" s="147"/>
      <c r="B48" s="114"/>
      <c r="C48" s="110" t="s">
        <v>302</v>
      </c>
      <c r="D48" s="110" t="s">
        <v>302</v>
      </c>
      <c r="E48" s="111" t="s">
        <v>294</v>
      </c>
      <c r="F48" s="112">
        <v>89</v>
      </c>
      <c r="G48" s="113"/>
      <c r="H48" s="112">
        <f>F48*G48</f>
        <v>0</v>
      </c>
    </row>
    <row r="49" spans="1:8" s="33" customFormat="1" ht="13.5" customHeight="1">
      <c r="A49" s="149"/>
      <c r="B49" s="115"/>
      <c r="C49" s="116"/>
      <c r="D49" s="116"/>
      <c r="E49" s="117"/>
      <c r="F49" s="118"/>
      <c r="G49" s="119"/>
      <c r="H49" s="118"/>
    </row>
    <row r="50" spans="1:8" s="33" customFormat="1" ht="27" customHeight="1">
      <c r="A50" s="150">
        <f>A47+1</f>
        <v>80</v>
      </c>
      <c r="B50" s="151" t="s">
        <v>130</v>
      </c>
      <c r="C50" s="120" t="s">
        <v>131</v>
      </c>
      <c r="D50" s="120" t="s">
        <v>132</v>
      </c>
      <c r="E50" s="107"/>
      <c r="F50" s="108"/>
      <c r="G50" s="109"/>
      <c r="H50" s="108"/>
    </row>
    <row r="51" spans="1:8" s="33" customFormat="1" ht="12.75" customHeight="1">
      <c r="A51" s="147"/>
      <c r="B51" s="114"/>
      <c r="C51" s="110" t="s">
        <v>302</v>
      </c>
      <c r="D51" s="110" t="s">
        <v>302</v>
      </c>
      <c r="E51" s="111" t="s">
        <v>294</v>
      </c>
      <c r="F51" s="112">
        <v>6</v>
      </c>
      <c r="G51" s="113"/>
      <c r="H51" s="112">
        <f>F51*G51</f>
        <v>0</v>
      </c>
    </row>
    <row r="52" spans="1:8" s="33" customFormat="1" ht="12.75" customHeight="1">
      <c r="A52" s="149"/>
      <c r="B52" s="115"/>
      <c r="C52" s="116"/>
      <c r="D52" s="116"/>
      <c r="E52" s="117"/>
      <c r="F52" s="118"/>
      <c r="G52" s="119"/>
      <c r="H52" s="118"/>
    </row>
    <row r="53" spans="1:8" s="33" customFormat="1" ht="48.75" customHeight="1">
      <c r="A53" s="147"/>
      <c r="B53" s="114" t="s">
        <v>133</v>
      </c>
      <c r="C53" s="154" t="s">
        <v>134</v>
      </c>
      <c r="D53" s="154" t="s">
        <v>135</v>
      </c>
      <c r="E53" s="111"/>
      <c r="F53" s="112"/>
      <c r="G53" s="113"/>
      <c r="H53" s="112"/>
    </row>
    <row r="54" spans="1:8" s="33" customFormat="1" ht="14.25" customHeight="1">
      <c r="A54" s="147">
        <f>A50+1</f>
        <v>81</v>
      </c>
      <c r="B54" s="114" t="s">
        <v>277</v>
      </c>
      <c r="C54" s="110" t="s">
        <v>302</v>
      </c>
      <c r="D54" s="110" t="s">
        <v>302</v>
      </c>
      <c r="E54" s="111" t="s">
        <v>294</v>
      </c>
      <c r="F54" s="112">
        <v>180</v>
      </c>
      <c r="G54" s="113"/>
      <c r="H54" s="112">
        <f>F54*G54</f>
        <v>0</v>
      </c>
    </row>
    <row r="55" spans="1:8" s="33" customFormat="1" ht="11.25" customHeight="1">
      <c r="A55" s="149"/>
      <c r="B55" s="115"/>
      <c r="C55" s="116"/>
      <c r="D55" s="116"/>
      <c r="E55" s="117"/>
      <c r="F55" s="118"/>
      <c r="G55" s="119"/>
      <c r="H55" s="118"/>
    </row>
    <row r="56" spans="1:8" s="33" customFormat="1" ht="56.25" customHeight="1">
      <c r="A56" s="150">
        <f>A54+1</f>
        <v>82</v>
      </c>
      <c r="B56" s="151" t="s">
        <v>136</v>
      </c>
      <c r="C56" s="120" t="s">
        <v>137</v>
      </c>
      <c r="D56" s="120" t="s">
        <v>138</v>
      </c>
      <c r="E56" s="107" t="s">
        <v>294</v>
      </c>
      <c r="F56" s="108">
        <v>90</v>
      </c>
      <c r="G56" s="109"/>
      <c r="H56" s="108">
        <f>F56*G56</f>
        <v>0</v>
      </c>
    </row>
    <row r="57" spans="1:8" s="33" customFormat="1" ht="10.5" customHeight="1">
      <c r="A57" s="149"/>
      <c r="B57" s="115"/>
      <c r="C57" s="116"/>
      <c r="D57" s="116"/>
      <c r="E57" s="117"/>
      <c r="F57" s="118"/>
      <c r="G57" s="119"/>
      <c r="H57" s="118"/>
    </row>
    <row r="58" spans="1:8" s="33" customFormat="1" ht="51" customHeight="1">
      <c r="A58" s="147">
        <f>A56+1</f>
        <v>83</v>
      </c>
      <c r="B58" s="114" t="s">
        <v>139</v>
      </c>
      <c r="C58" s="154" t="s">
        <v>140</v>
      </c>
      <c r="D58" s="154" t="s">
        <v>141</v>
      </c>
      <c r="E58" s="111" t="s">
        <v>294</v>
      </c>
      <c r="F58" s="112">
        <v>90</v>
      </c>
      <c r="G58" s="113"/>
      <c r="H58" s="112">
        <f>F58*G58</f>
        <v>0</v>
      </c>
    </row>
    <row r="59" spans="1:8" s="33" customFormat="1" ht="10.5" customHeight="1">
      <c r="A59" s="149"/>
      <c r="B59" s="115"/>
      <c r="C59" s="116"/>
      <c r="D59" s="116"/>
      <c r="E59" s="117"/>
      <c r="F59" s="118"/>
      <c r="G59" s="119"/>
      <c r="H59" s="118"/>
    </row>
    <row r="60" spans="1:8" s="33" customFormat="1" ht="36" customHeight="1">
      <c r="A60" s="150"/>
      <c r="B60" s="151" t="s">
        <v>142</v>
      </c>
      <c r="C60" s="120" t="s">
        <v>143</v>
      </c>
      <c r="D60" s="120" t="s">
        <v>144</v>
      </c>
      <c r="E60" s="107"/>
      <c r="F60" s="108"/>
      <c r="G60" s="109"/>
      <c r="H60" s="108"/>
    </row>
    <row r="61" spans="1:8" s="33" customFormat="1" ht="15.75" customHeight="1">
      <c r="A61" s="147">
        <f>A58+1</f>
        <v>84</v>
      </c>
      <c r="B61" s="114" t="s">
        <v>277</v>
      </c>
      <c r="C61" s="110" t="s">
        <v>145</v>
      </c>
      <c r="D61" s="110" t="s">
        <v>145</v>
      </c>
      <c r="E61" s="111" t="s">
        <v>294</v>
      </c>
      <c r="F61" s="112">
        <v>46</v>
      </c>
      <c r="G61" s="113"/>
      <c r="H61" s="112">
        <f>F61*G61</f>
        <v>0</v>
      </c>
    </row>
    <row r="62" spans="1:8" s="33" customFormat="1" ht="15.75" customHeight="1">
      <c r="A62" s="147">
        <f>A61+1</f>
        <v>85</v>
      </c>
      <c r="B62" s="114" t="s">
        <v>279</v>
      </c>
      <c r="C62" s="110" t="s">
        <v>146</v>
      </c>
      <c r="D62" s="110" t="s">
        <v>146</v>
      </c>
      <c r="E62" s="111" t="s">
        <v>294</v>
      </c>
      <c r="F62" s="112">
        <v>4</v>
      </c>
      <c r="G62" s="113"/>
      <c r="H62" s="112">
        <f>F62*G62</f>
        <v>0</v>
      </c>
    </row>
    <row r="63" spans="1:8" s="33" customFormat="1" ht="8.25" customHeight="1">
      <c r="A63" s="149"/>
      <c r="B63" s="115"/>
      <c r="C63" s="116"/>
      <c r="D63" s="116"/>
      <c r="E63" s="117"/>
      <c r="F63" s="118"/>
      <c r="G63" s="119"/>
      <c r="H63" s="118"/>
    </row>
    <row r="64" spans="1:8" s="33" customFormat="1" ht="33.75" customHeight="1">
      <c r="A64" s="150">
        <f>A62+1</f>
        <v>86</v>
      </c>
      <c r="B64" s="151" t="s">
        <v>147</v>
      </c>
      <c r="C64" s="120" t="s">
        <v>148</v>
      </c>
      <c r="D64" s="120" t="s">
        <v>149</v>
      </c>
      <c r="E64" s="107"/>
      <c r="F64" s="108"/>
      <c r="G64" s="109"/>
      <c r="H64" s="108"/>
    </row>
    <row r="65" spans="1:8" s="33" customFormat="1" ht="18.75" customHeight="1">
      <c r="A65" s="147"/>
      <c r="B65" s="114"/>
      <c r="C65" s="110" t="s">
        <v>145</v>
      </c>
      <c r="D65" s="110" t="s">
        <v>145</v>
      </c>
      <c r="E65" s="111" t="s">
        <v>294</v>
      </c>
      <c r="F65" s="112">
        <v>65</v>
      </c>
      <c r="G65" s="113"/>
      <c r="H65" s="112">
        <f>F65*G65</f>
        <v>0</v>
      </c>
    </row>
    <row r="66" spans="1:8" s="33" customFormat="1" ht="9" customHeight="1">
      <c r="A66" s="149"/>
      <c r="B66" s="115"/>
      <c r="C66" s="116"/>
      <c r="D66" s="116"/>
      <c r="E66" s="117"/>
      <c r="F66" s="118"/>
      <c r="G66" s="119"/>
      <c r="H66" s="118"/>
    </row>
    <row r="67" spans="1:8" s="33" customFormat="1" ht="27.75" customHeight="1">
      <c r="A67" s="150">
        <f>A64+1</f>
        <v>87</v>
      </c>
      <c r="B67" s="151" t="s">
        <v>150</v>
      </c>
      <c r="C67" s="120" t="s">
        <v>151</v>
      </c>
      <c r="D67" s="120" t="s">
        <v>152</v>
      </c>
      <c r="E67" s="107"/>
      <c r="F67" s="108"/>
      <c r="G67" s="109"/>
      <c r="H67" s="108"/>
    </row>
    <row r="68" spans="1:8" s="33" customFormat="1" ht="18.75" customHeight="1">
      <c r="A68" s="147"/>
      <c r="B68" s="114"/>
      <c r="C68" s="110" t="s">
        <v>153</v>
      </c>
      <c r="D68" s="110" t="s">
        <v>153</v>
      </c>
      <c r="E68" s="111" t="s">
        <v>294</v>
      </c>
      <c r="F68" s="112">
        <v>180</v>
      </c>
      <c r="G68" s="113"/>
      <c r="H68" s="112">
        <f>F68*G68</f>
        <v>0</v>
      </c>
    </row>
    <row r="69" spans="1:8" s="33" customFormat="1" ht="12.75" customHeight="1">
      <c r="A69" s="149"/>
      <c r="B69" s="115"/>
      <c r="C69" s="116"/>
      <c r="D69" s="116"/>
      <c r="E69" s="117"/>
      <c r="F69" s="118"/>
      <c r="G69" s="119"/>
      <c r="H69" s="118"/>
    </row>
    <row r="70" spans="1:8" s="33" customFormat="1" ht="25.5" customHeight="1">
      <c r="A70" s="150">
        <f>A67+1</f>
        <v>88</v>
      </c>
      <c r="B70" s="151" t="s">
        <v>154</v>
      </c>
      <c r="C70" s="120" t="s">
        <v>155</v>
      </c>
      <c r="D70" s="120" t="s">
        <v>156</v>
      </c>
      <c r="E70" s="121"/>
      <c r="F70" s="108"/>
      <c r="G70" s="109"/>
      <c r="H70" s="108"/>
    </row>
    <row r="71" spans="1:8" s="33" customFormat="1" ht="18.75" customHeight="1">
      <c r="A71" s="147"/>
      <c r="B71" s="114"/>
      <c r="C71" s="110" t="s">
        <v>23</v>
      </c>
      <c r="D71" s="110" t="s">
        <v>23</v>
      </c>
      <c r="E71" s="111" t="s">
        <v>294</v>
      </c>
      <c r="F71" s="112">
        <v>130</v>
      </c>
      <c r="G71" s="113"/>
      <c r="H71" s="112">
        <f>F71*G71</f>
        <v>0</v>
      </c>
    </row>
    <row r="72" spans="1:8" s="33" customFormat="1" ht="15.75" customHeight="1">
      <c r="A72" s="149"/>
      <c r="B72" s="115"/>
      <c r="C72" s="116"/>
      <c r="D72" s="116"/>
      <c r="E72" s="117"/>
      <c r="F72" s="118"/>
      <c r="G72" s="119"/>
      <c r="H72" s="118"/>
    </row>
    <row r="73" spans="1:8" s="33" customFormat="1" ht="27" customHeight="1">
      <c r="A73" s="147">
        <f>A70+1</f>
        <v>89</v>
      </c>
      <c r="B73" s="114" t="s">
        <v>157</v>
      </c>
      <c r="C73" s="154" t="s">
        <v>158</v>
      </c>
      <c r="D73" s="154" t="s">
        <v>159</v>
      </c>
      <c r="E73" s="111"/>
      <c r="F73" s="112"/>
      <c r="G73" s="113"/>
      <c r="H73" s="112"/>
    </row>
    <row r="74" spans="1:8" s="33" customFormat="1" ht="15" customHeight="1">
      <c r="A74" s="147"/>
      <c r="B74" s="114"/>
      <c r="C74" s="110" t="s">
        <v>23</v>
      </c>
      <c r="D74" s="110" t="s">
        <v>23</v>
      </c>
      <c r="E74" s="111" t="s">
        <v>294</v>
      </c>
      <c r="F74" s="112">
        <v>115</v>
      </c>
      <c r="G74" s="113"/>
      <c r="H74" s="112">
        <f>F74*G74</f>
        <v>0</v>
      </c>
    </row>
    <row r="75" spans="1:8" s="33" customFormat="1" ht="15.75" customHeight="1">
      <c r="A75" s="149"/>
      <c r="B75" s="115"/>
      <c r="C75" s="116"/>
      <c r="D75" s="116"/>
      <c r="E75" s="117"/>
      <c r="F75" s="118"/>
      <c r="G75" s="119"/>
      <c r="H75" s="118"/>
    </row>
    <row r="76" spans="1:8" s="33" customFormat="1" ht="27.75" customHeight="1">
      <c r="A76" s="147">
        <f>A73+1</f>
        <v>90</v>
      </c>
      <c r="B76" s="114" t="s">
        <v>160</v>
      </c>
      <c r="C76" s="154" t="s">
        <v>161</v>
      </c>
      <c r="D76" s="154" t="s">
        <v>162</v>
      </c>
      <c r="E76" s="111"/>
      <c r="F76" s="112"/>
      <c r="G76" s="113"/>
      <c r="H76" s="112"/>
    </row>
    <row r="77" spans="1:8" s="33" customFormat="1" ht="14.25" customHeight="1">
      <c r="A77" s="147"/>
      <c r="B77" s="114"/>
      <c r="C77" s="110" t="s">
        <v>23</v>
      </c>
      <c r="D77" s="110" t="s">
        <v>23</v>
      </c>
      <c r="E77" s="111" t="s">
        <v>294</v>
      </c>
      <c r="F77" s="112">
        <v>18</v>
      </c>
      <c r="G77" s="113"/>
      <c r="H77" s="112">
        <f>F77*G77</f>
        <v>0</v>
      </c>
    </row>
    <row r="78" spans="1:8" s="33" customFormat="1" ht="11.25" customHeight="1">
      <c r="A78" s="149"/>
      <c r="B78" s="115"/>
      <c r="C78" s="116"/>
      <c r="D78" s="116"/>
      <c r="E78" s="117"/>
      <c r="F78" s="118"/>
      <c r="G78" s="119"/>
      <c r="H78" s="118"/>
    </row>
    <row r="79" spans="1:8" s="33" customFormat="1" ht="27" customHeight="1">
      <c r="A79" s="147">
        <f>A76+1</f>
        <v>91</v>
      </c>
      <c r="B79" s="114" t="s">
        <v>163</v>
      </c>
      <c r="C79" s="154" t="s">
        <v>164</v>
      </c>
      <c r="D79" s="154" t="s">
        <v>165</v>
      </c>
      <c r="E79" s="111"/>
      <c r="F79" s="112"/>
      <c r="G79" s="113"/>
      <c r="H79" s="112"/>
    </row>
    <row r="80" spans="1:8" s="33" customFormat="1" ht="18.75" customHeight="1">
      <c r="A80" s="147"/>
      <c r="B80" s="114"/>
      <c r="C80" s="110" t="s">
        <v>23</v>
      </c>
      <c r="D80" s="110" t="s">
        <v>23</v>
      </c>
      <c r="E80" s="111" t="s">
        <v>294</v>
      </c>
      <c r="F80" s="112">
        <v>202</v>
      </c>
      <c r="G80" s="113"/>
      <c r="H80" s="112">
        <f>F80*G80</f>
        <v>0</v>
      </c>
    </row>
    <row r="81" spans="1:8" s="33" customFormat="1" ht="11.25" customHeight="1">
      <c r="A81" s="149"/>
      <c r="B81" s="115"/>
      <c r="C81" s="116"/>
      <c r="D81" s="116"/>
      <c r="E81" s="117"/>
      <c r="F81" s="118"/>
      <c r="G81" s="119"/>
      <c r="H81" s="118"/>
    </row>
    <row r="82" spans="1:8" s="33" customFormat="1" ht="26.25" customHeight="1">
      <c r="A82" s="147"/>
      <c r="B82" s="114" t="s">
        <v>166</v>
      </c>
      <c r="C82" s="154" t="s">
        <v>167</v>
      </c>
      <c r="D82" s="154" t="s">
        <v>168</v>
      </c>
      <c r="E82" s="111"/>
      <c r="F82" s="112"/>
      <c r="G82" s="113"/>
      <c r="H82" s="112"/>
    </row>
    <row r="83" spans="1:8" s="33" customFormat="1" ht="18.75" customHeight="1">
      <c r="A83" s="147">
        <f>A79+1</f>
        <v>92</v>
      </c>
      <c r="B83" s="114" t="s">
        <v>277</v>
      </c>
      <c r="C83" s="110" t="s">
        <v>169</v>
      </c>
      <c r="D83" s="110" t="s">
        <v>169</v>
      </c>
      <c r="E83" s="111" t="s">
        <v>294</v>
      </c>
      <c r="F83" s="112">
        <v>180</v>
      </c>
      <c r="G83" s="113"/>
      <c r="H83" s="112">
        <f>F83*G83</f>
        <v>0</v>
      </c>
    </row>
    <row r="84" spans="1:8" s="33" customFormat="1" ht="18.75" customHeight="1">
      <c r="A84" s="147">
        <f>A83+1</f>
        <v>93</v>
      </c>
      <c r="B84" s="114" t="s">
        <v>279</v>
      </c>
      <c r="C84" s="110" t="s">
        <v>170</v>
      </c>
      <c r="D84" s="110" t="s">
        <v>170</v>
      </c>
      <c r="E84" s="111" t="s">
        <v>294</v>
      </c>
      <c r="F84" s="112">
        <v>22</v>
      </c>
      <c r="G84" s="113"/>
      <c r="H84" s="112">
        <f>F84*G84</f>
        <v>0</v>
      </c>
    </row>
    <row r="85" spans="1:8" s="33" customFormat="1" ht="17.25" customHeight="1">
      <c r="A85" s="149"/>
      <c r="B85" s="115"/>
      <c r="C85" s="116"/>
      <c r="D85" s="116"/>
      <c r="E85" s="117"/>
      <c r="F85" s="118"/>
      <c r="G85" s="119"/>
      <c r="H85" s="118"/>
    </row>
    <row r="86" spans="1:8" s="33" customFormat="1" ht="28.5" customHeight="1">
      <c r="A86" s="147"/>
      <c r="B86" s="114" t="s">
        <v>171</v>
      </c>
      <c r="C86" s="154" t="s">
        <v>172</v>
      </c>
      <c r="D86" s="154" t="s">
        <v>173</v>
      </c>
      <c r="E86" s="148"/>
      <c r="F86" s="112"/>
      <c r="G86" s="113"/>
      <c r="H86" s="112"/>
    </row>
    <row r="87" spans="1:8" s="33" customFormat="1" ht="18.75" customHeight="1">
      <c r="A87" s="147">
        <f>A84+1</f>
        <v>94</v>
      </c>
      <c r="B87" s="114" t="s">
        <v>277</v>
      </c>
      <c r="C87" s="110" t="s">
        <v>174</v>
      </c>
      <c r="D87" s="110" t="s">
        <v>174</v>
      </c>
      <c r="E87" s="148" t="s">
        <v>40</v>
      </c>
      <c r="F87" s="112">
        <v>2500</v>
      </c>
      <c r="G87" s="113"/>
      <c r="H87" s="112">
        <f>F87*G87</f>
        <v>0</v>
      </c>
    </row>
    <row r="88" spans="1:8" s="33" customFormat="1" ht="18.75" customHeight="1">
      <c r="A88" s="147">
        <f>A87+1</f>
        <v>95</v>
      </c>
      <c r="B88" s="114" t="s">
        <v>279</v>
      </c>
      <c r="C88" s="110" t="s">
        <v>175</v>
      </c>
      <c r="D88" s="110" t="s">
        <v>175</v>
      </c>
      <c r="E88" s="148" t="s">
        <v>40</v>
      </c>
      <c r="F88" s="112">
        <v>700</v>
      </c>
      <c r="G88" s="113"/>
      <c r="H88" s="112">
        <f>F88*G88</f>
        <v>0</v>
      </c>
    </row>
    <row r="89" spans="1:8" s="33" customFormat="1" ht="14.25" customHeight="1">
      <c r="A89" s="149"/>
      <c r="B89" s="115"/>
      <c r="C89" s="116"/>
      <c r="D89" s="116"/>
      <c r="E89" s="123"/>
      <c r="F89" s="118"/>
      <c r="G89" s="119"/>
      <c r="H89" s="118"/>
    </row>
    <row r="90" spans="1:8" s="33" customFormat="1" ht="39" customHeight="1">
      <c r="A90" s="147">
        <f>A88+1</f>
        <v>96</v>
      </c>
      <c r="B90" s="114" t="s">
        <v>176</v>
      </c>
      <c r="C90" s="154" t="s">
        <v>177</v>
      </c>
      <c r="D90" s="154" t="s">
        <v>178</v>
      </c>
      <c r="E90" s="148"/>
      <c r="F90" s="112"/>
      <c r="G90" s="113"/>
      <c r="H90" s="112"/>
    </row>
    <row r="91" spans="1:8" s="33" customFormat="1" ht="18.75" customHeight="1">
      <c r="A91" s="147"/>
      <c r="B91" s="114"/>
      <c r="C91" s="110" t="s">
        <v>179</v>
      </c>
      <c r="D91" s="110" t="s">
        <v>179</v>
      </c>
      <c r="E91" s="148" t="s">
        <v>40</v>
      </c>
      <c r="F91" s="112">
        <v>3200</v>
      </c>
      <c r="G91" s="113"/>
      <c r="H91" s="112">
        <f>F91*G91</f>
        <v>0</v>
      </c>
    </row>
    <row r="92" spans="1:8" s="33" customFormat="1" ht="15.75" customHeight="1">
      <c r="A92" s="149"/>
      <c r="B92" s="115"/>
      <c r="C92" s="116"/>
      <c r="D92" s="116"/>
      <c r="E92" s="123"/>
      <c r="F92" s="118"/>
      <c r="G92" s="119"/>
      <c r="H92" s="118"/>
    </row>
    <row r="93" spans="1:8" s="33" customFormat="1" ht="26.25" customHeight="1">
      <c r="A93" s="147"/>
      <c r="B93" s="114" t="s">
        <v>180</v>
      </c>
      <c r="C93" s="154" t="s">
        <v>181</v>
      </c>
      <c r="D93" s="154" t="s">
        <v>182</v>
      </c>
      <c r="E93" s="148"/>
      <c r="F93" s="112"/>
      <c r="G93" s="113"/>
      <c r="H93" s="112"/>
    </row>
    <row r="94" spans="1:8" s="33" customFormat="1" ht="20.25" customHeight="1">
      <c r="A94" s="147">
        <f>A90+1</f>
        <v>97</v>
      </c>
      <c r="B94" s="114" t="s">
        <v>277</v>
      </c>
      <c r="C94" s="110" t="s">
        <v>183</v>
      </c>
      <c r="D94" s="110" t="s">
        <v>183</v>
      </c>
      <c r="E94" s="148" t="s">
        <v>40</v>
      </c>
      <c r="F94" s="112">
        <v>150</v>
      </c>
      <c r="G94" s="113"/>
      <c r="H94" s="112">
        <f>F94*G94</f>
        <v>0</v>
      </c>
    </row>
    <row r="95" spans="1:8" s="33" customFormat="1" ht="20.25" customHeight="1">
      <c r="A95" s="147">
        <f>A94+1</f>
        <v>98</v>
      </c>
      <c r="B95" s="114" t="s">
        <v>279</v>
      </c>
      <c r="C95" s="110" t="s">
        <v>184</v>
      </c>
      <c r="D95" s="110" t="s">
        <v>184</v>
      </c>
      <c r="E95" s="148" t="s">
        <v>40</v>
      </c>
      <c r="F95" s="112">
        <v>100</v>
      </c>
      <c r="G95" s="113"/>
      <c r="H95" s="112">
        <f>F95*G95</f>
        <v>0</v>
      </c>
    </row>
    <row r="96" spans="1:8" s="33" customFormat="1" ht="20.25" customHeight="1">
      <c r="A96" s="149"/>
      <c r="B96" s="115"/>
      <c r="C96" s="116"/>
      <c r="D96" s="116"/>
      <c r="E96" s="123"/>
      <c r="F96" s="118"/>
      <c r="G96" s="119"/>
      <c r="H96" s="118"/>
    </row>
    <row r="97" spans="1:8" s="33" customFormat="1" ht="42" customHeight="1">
      <c r="A97" s="147">
        <f>A95+1</f>
        <v>99</v>
      </c>
      <c r="B97" s="114" t="s">
        <v>185</v>
      </c>
      <c r="C97" s="154" t="s">
        <v>186</v>
      </c>
      <c r="D97" s="154" t="s">
        <v>187</v>
      </c>
      <c r="E97" s="148"/>
      <c r="F97" s="112"/>
      <c r="G97" s="113"/>
      <c r="H97" s="112"/>
    </row>
    <row r="98" spans="1:8" s="33" customFormat="1" ht="18.75" customHeight="1">
      <c r="A98" s="147"/>
      <c r="B98" s="114"/>
      <c r="C98" s="110" t="s">
        <v>188</v>
      </c>
      <c r="D98" s="110" t="s">
        <v>188</v>
      </c>
      <c r="E98" s="111" t="s">
        <v>294</v>
      </c>
      <c r="F98" s="112">
        <v>6</v>
      </c>
      <c r="G98" s="113"/>
      <c r="H98" s="112">
        <f>F98*G98</f>
        <v>0</v>
      </c>
    </row>
    <row r="99" spans="1:8" s="33" customFormat="1" ht="18.75" customHeight="1">
      <c r="A99" s="149"/>
      <c r="B99" s="115"/>
      <c r="C99" s="116"/>
      <c r="D99" s="116"/>
      <c r="E99" s="117"/>
      <c r="F99" s="118"/>
      <c r="G99" s="119"/>
      <c r="H99" s="118"/>
    </row>
    <row r="100" spans="1:8" s="33" customFormat="1" ht="107.25" customHeight="1">
      <c r="A100" s="147"/>
      <c r="B100" s="114" t="s">
        <v>189</v>
      </c>
      <c r="C100" s="154" t="s">
        <v>190</v>
      </c>
      <c r="D100" s="154" t="s">
        <v>191</v>
      </c>
      <c r="E100" s="148"/>
      <c r="F100" s="112"/>
      <c r="G100" s="113"/>
      <c r="H100" s="112"/>
    </row>
    <row r="101" spans="1:8" s="33" customFormat="1" ht="18.75" customHeight="1">
      <c r="A101" s="147"/>
      <c r="B101" s="114"/>
      <c r="C101" s="110" t="s">
        <v>192</v>
      </c>
      <c r="D101" s="110" t="s">
        <v>193</v>
      </c>
      <c r="E101" s="148"/>
      <c r="F101" s="112"/>
      <c r="G101" s="113"/>
      <c r="H101" s="112"/>
    </row>
    <row r="102" spans="1:8" s="33" customFormat="1" ht="19.5" customHeight="1">
      <c r="A102" s="147">
        <f>A97+1</f>
        <v>100</v>
      </c>
      <c r="B102" s="114" t="s">
        <v>277</v>
      </c>
      <c r="C102" s="110" t="s">
        <v>194</v>
      </c>
      <c r="D102" s="110" t="s">
        <v>195</v>
      </c>
      <c r="E102" s="111" t="s">
        <v>294</v>
      </c>
      <c r="F102" s="112">
        <v>8</v>
      </c>
      <c r="G102" s="113"/>
      <c r="H102" s="112">
        <f>F102*G102</f>
        <v>0</v>
      </c>
    </row>
    <row r="103" spans="1:8" s="33" customFormat="1" ht="19.5" customHeight="1">
      <c r="A103" s="147">
        <f>A102+1</f>
        <v>101</v>
      </c>
      <c r="B103" s="114" t="s">
        <v>279</v>
      </c>
      <c r="C103" s="110" t="s">
        <v>196</v>
      </c>
      <c r="D103" s="110" t="s">
        <v>197</v>
      </c>
      <c r="E103" s="111" t="s">
        <v>294</v>
      </c>
      <c r="F103" s="112">
        <v>9</v>
      </c>
      <c r="G103" s="113"/>
      <c r="H103" s="112">
        <f>F103*G103</f>
        <v>0</v>
      </c>
    </row>
    <row r="104" spans="1:8" s="33" customFormat="1" ht="19.5" customHeight="1">
      <c r="A104" s="147">
        <f>A103+1</f>
        <v>102</v>
      </c>
      <c r="B104" s="114" t="s">
        <v>288</v>
      </c>
      <c r="C104" s="110" t="s">
        <v>198</v>
      </c>
      <c r="D104" s="110" t="s">
        <v>199</v>
      </c>
      <c r="E104" s="111" t="s">
        <v>294</v>
      </c>
      <c r="F104" s="112">
        <v>7</v>
      </c>
      <c r="G104" s="113"/>
      <c r="H104" s="112">
        <f>F104*G104</f>
        <v>0</v>
      </c>
    </row>
    <row r="105" spans="1:8" s="33" customFormat="1" ht="19.5" customHeight="1">
      <c r="A105" s="147">
        <f>A104+1</f>
        <v>103</v>
      </c>
      <c r="B105" s="114" t="s">
        <v>43</v>
      </c>
      <c r="C105" s="110" t="s">
        <v>200</v>
      </c>
      <c r="D105" s="110" t="s">
        <v>201</v>
      </c>
      <c r="E105" s="111" t="s">
        <v>294</v>
      </c>
      <c r="F105" s="112">
        <v>3</v>
      </c>
      <c r="G105" s="113"/>
      <c r="H105" s="112">
        <f>F105*G105</f>
        <v>0</v>
      </c>
    </row>
    <row r="106" spans="1:8" s="33" customFormat="1" ht="19.5" customHeight="1">
      <c r="A106" s="149"/>
      <c r="B106" s="115"/>
      <c r="C106" s="116"/>
      <c r="D106" s="116"/>
      <c r="E106" s="117"/>
      <c r="F106" s="118"/>
      <c r="G106" s="119"/>
      <c r="H106" s="118"/>
    </row>
    <row r="107" spans="1:8" s="33" customFormat="1" ht="15.75" customHeight="1">
      <c r="A107" s="147">
        <f>A104+1</f>
        <v>103</v>
      </c>
      <c r="B107" s="114" t="s">
        <v>202</v>
      </c>
      <c r="C107" s="154" t="s">
        <v>203</v>
      </c>
      <c r="D107" s="154" t="s">
        <v>204</v>
      </c>
      <c r="E107" s="148"/>
      <c r="F107" s="112"/>
      <c r="G107" s="113"/>
      <c r="H107" s="112"/>
    </row>
    <row r="108" spans="1:8" s="33" customFormat="1" ht="43.5" customHeight="1">
      <c r="A108" s="147"/>
      <c r="B108" s="114"/>
      <c r="C108" s="110" t="s">
        <v>205</v>
      </c>
      <c r="D108" s="110" t="s">
        <v>206</v>
      </c>
      <c r="E108" s="148"/>
      <c r="F108" s="112"/>
      <c r="G108" s="113"/>
      <c r="H108" s="112"/>
    </row>
    <row r="109" spans="1:8" s="33" customFormat="1" ht="29.25" customHeight="1">
      <c r="A109" s="147"/>
      <c r="B109" s="114"/>
      <c r="C109" s="110" t="s">
        <v>207</v>
      </c>
      <c r="D109" s="110" t="s">
        <v>208</v>
      </c>
      <c r="E109" s="148"/>
      <c r="F109" s="112"/>
      <c r="G109" s="113"/>
      <c r="H109" s="112"/>
    </row>
    <row r="110" spans="1:8" s="33" customFormat="1" ht="29.25" customHeight="1">
      <c r="A110" s="147"/>
      <c r="B110" s="114"/>
      <c r="C110" s="110" t="s">
        <v>209</v>
      </c>
      <c r="D110" s="110" t="s">
        <v>210</v>
      </c>
      <c r="E110" s="148"/>
      <c r="F110" s="112"/>
      <c r="G110" s="113"/>
      <c r="H110" s="112"/>
    </row>
    <row r="111" spans="1:8" s="33" customFormat="1" ht="17.25" customHeight="1">
      <c r="A111" s="147"/>
      <c r="B111" s="114"/>
      <c r="C111" s="110" t="s">
        <v>211</v>
      </c>
      <c r="D111" s="110" t="s">
        <v>212</v>
      </c>
      <c r="E111" s="148"/>
      <c r="F111" s="112"/>
      <c r="G111" s="113"/>
      <c r="H111" s="112"/>
    </row>
    <row r="112" spans="1:8" s="33" customFormat="1" ht="27.75" customHeight="1">
      <c r="A112" s="147"/>
      <c r="B112" s="114"/>
      <c r="C112" s="110" t="s">
        <v>213</v>
      </c>
      <c r="D112" s="110" t="s">
        <v>214</v>
      </c>
      <c r="E112" s="148"/>
      <c r="F112" s="112"/>
      <c r="G112" s="113"/>
      <c r="H112" s="112"/>
    </row>
    <row r="113" spans="1:8" s="33" customFormat="1" ht="29.25" customHeight="1">
      <c r="A113" s="147"/>
      <c r="B113" s="114"/>
      <c r="C113" s="110" t="s">
        <v>215</v>
      </c>
      <c r="D113" s="110" t="s">
        <v>216</v>
      </c>
      <c r="E113" s="148"/>
      <c r="F113" s="112"/>
      <c r="G113" s="113"/>
      <c r="H113" s="112"/>
    </row>
    <row r="114" spans="1:8" s="33" customFormat="1" ht="33.75" customHeight="1">
      <c r="A114" s="147"/>
      <c r="B114" s="114"/>
      <c r="C114" s="110" t="s">
        <v>217</v>
      </c>
      <c r="D114" s="110" t="s">
        <v>218</v>
      </c>
      <c r="E114" s="148"/>
      <c r="F114" s="112"/>
      <c r="G114" s="113"/>
      <c r="H114" s="112"/>
    </row>
    <row r="115" spans="1:8" s="33" customFormat="1" ht="38.25" customHeight="1">
      <c r="A115" s="147"/>
      <c r="B115" s="114"/>
      <c r="C115" s="110" t="s">
        <v>219</v>
      </c>
      <c r="D115" s="110" t="s">
        <v>220</v>
      </c>
      <c r="E115" s="148" t="s">
        <v>75</v>
      </c>
      <c r="F115" s="112">
        <v>1</v>
      </c>
      <c r="G115" s="113"/>
      <c r="H115" s="112">
        <f>F115*G115</f>
        <v>0</v>
      </c>
    </row>
    <row r="116" spans="1:8" s="33" customFormat="1" ht="18.75" customHeight="1">
      <c r="A116" s="149"/>
      <c r="B116" s="115"/>
      <c r="C116" s="116"/>
      <c r="D116" s="116"/>
      <c r="E116" s="123"/>
      <c r="F116" s="118"/>
      <c r="G116" s="119"/>
      <c r="H116" s="118"/>
    </row>
    <row r="117" spans="1:8" s="33" customFormat="1" ht="18.75" customHeight="1">
      <c r="A117" s="144"/>
      <c r="B117" s="125"/>
      <c r="C117" s="59"/>
      <c r="D117" s="59"/>
      <c r="E117" s="13"/>
      <c r="F117" s="126"/>
      <c r="G117" s="127"/>
      <c r="H117" s="126"/>
    </row>
    <row r="118" spans="1:8" s="33" customFormat="1" ht="16.5" customHeight="1">
      <c r="A118" s="128"/>
      <c r="B118" s="156">
        <f>+B4</f>
        <v>400</v>
      </c>
      <c r="C118" s="222" t="s">
        <v>85</v>
      </c>
      <c r="D118" s="222"/>
      <c r="E118" s="222"/>
      <c r="F118" s="222"/>
      <c r="G118" s="128" t="s">
        <v>331</v>
      </c>
      <c r="H118" s="152">
        <f>SUM(H12:H116)</f>
        <v>0</v>
      </c>
    </row>
    <row r="119" spans="1:8" s="33" customFormat="1" ht="16.5" customHeight="1">
      <c r="A119" s="144"/>
      <c r="B119" s="125"/>
      <c r="C119" s="59"/>
      <c r="D119" s="59"/>
      <c r="E119" s="13"/>
      <c r="F119" s="14"/>
      <c r="G119" s="15"/>
      <c r="H119" s="14"/>
    </row>
    <row r="120" spans="1:8" s="33" customFormat="1" ht="16.5" customHeight="1">
      <c r="A120" s="57"/>
      <c r="B120" s="58"/>
      <c r="C120" s="59"/>
      <c r="D120" s="59"/>
      <c r="E120" s="60"/>
      <c r="F120" s="61"/>
      <c r="G120" s="62"/>
      <c r="H120" s="61"/>
    </row>
    <row r="121" spans="1:8" s="33" customFormat="1">
      <c r="A121" s="1"/>
      <c r="B121" s="38"/>
      <c r="C121" s="3"/>
      <c r="D121" s="3"/>
      <c r="E121" s="4"/>
      <c r="F121" s="5"/>
      <c r="G121" s="6"/>
      <c r="H121" s="5"/>
    </row>
    <row r="122" spans="1:8" s="33" customFormat="1">
      <c r="A122" s="1"/>
      <c r="B122" s="38"/>
      <c r="C122" s="3"/>
      <c r="D122" s="3"/>
      <c r="E122" s="4"/>
      <c r="F122" s="5"/>
      <c r="G122" s="6"/>
      <c r="H122" s="5"/>
    </row>
    <row r="123" spans="1:8" s="33" customFormat="1">
      <c r="A123" s="1"/>
      <c r="B123" s="38"/>
      <c r="C123" s="3"/>
      <c r="D123" s="3"/>
      <c r="E123" s="4"/>
      <c r="F123" s="5"/>
      <c r="G123" s="6"/>
      <c r="H123" s="5"/>
    </row>
    <row r="124" spans="1:8" s="33" customFormat="1">
      <c r="A124" s="1"/>
      <c r="B124" s="38"/>
      <c r="C124" s="3"/>
      <c r="D124" s="3"/>
      <c r="E124" s="4"/>
      <c r="F124" s="5"/>
      <c r="G124" s="6"/>
      <c r="H124" s="5"/>
    </row>
    <row r="125" spans="1:8" s="33" customFormat="1">
      <c r="A125" s="1"/>
      <c r="B125" s="38"/>
      <c r="C125" s="3"/>
      <c r="D125" s="3"/>
      <c r="E125" s="4"/>
      <c r="F125" s="5"/>
      <c r="G125" s="6"/>
      <c r="H125" s="5"/>
    </row>
    <row r="126" spans="1:8" s="33" customFormat="1">
      <c r="A126" s="1"/>
      <c r="B126" s="38"/>
      <c r="C126" s="3"/>
      <c r="D126" s="3"/>
      <c r="E126" s="4"/>
      <c r="F126" s="5"/>
      <c r="G126" s="6"/>
      <c r="H126" s="5"/>
    </row>
    <row r="127" spans="1:8" s="33" customFormat="1">
      <c r="A127" s="1"/>
      <c r="B127" s="38"/>
      <c r="C127" s="3"/>
      <c r="D127" s="3"/>
      <c r="E127" s="4"/>
      <c r="F127" s="5"/>
      <c r="G127" s="6"/>
      <c r="H127" s="5"/>
    </row>
    <row r="128" spans="1:8" s="33" customFormat="1">
      <c r="A128" s="1"/>
      <c r="B128" s="38"/>
      <c r="C128" s="3"/>
      <c r="D128" s="3"/>
      <c r="E128" s="4"/>
      <c r="F128" s="5"/>
      <c r="G128" s="6"/>
      <c r="H128" s="5"/>
    </row>
    <row r="129" spans="1:8" s="33" customFormat="1">
      <c r="A129" s="1"/>
      <c r="B129" s="38"/>
      <c r="C129" s="3"/>
      <c r="D129" s="3"/>
      <c r="E129" s="4"/>
      <c r="F129" s="5"/>
      <c r="G129" s="6"/>
      <c r="H129" s="5"/>
    </row>
    <row r="130" spans="1:8" s="33" customFormat="1">
      <c r="A130" s="1"/>
      <c r="B130" s="38"/>
      <c r="C130" s="3"/>
      <c r="D130" s="3"/>
      <c r="E130" s="4"/>
      <c r="F130" s="5"/>
      <c r="G130" s="6"/>
      <c r="H130" s="5"/>
    </row>
    <row r="131" spans="1:8" s="33" customFormat="1">
      <c r="A131" s="1"/>
      <c r="B131" s="38"/>
      <c r="C131" s="3"/>
      <c r="D131" s="3"/>
      <c r="E131" s="4"/>
      <c r="F131" s="5"/>
      <c r="G131" s="6"/>
      <c r="H131" s="5"/>
    </row>
    <row r="132" spans="1:8" s="33" customFormat="1">
      <c r="A132" s="1"/>
      <c r="B132" s="38"/>
      <c r="C132" s="3"/>
      <c r="D132" s="3"/>
      <c r="E132" s="4"/>
      <c r="F132" s="5"/>
      <c r="G132" s="6"/>
      <c r="H132" s="5"/>
    </row>
    <row r="133" spans="1:8" s="33" customFormat="1">
      <c r="A133" s="1"/>
      <c r="B133" s="38"/>
      <c r="C133" s="3"/>
      <c r="D133" s="3"/>
      <c r="E133" s="4"/>
      <c r="F133" s="5"/>
      <c r="G133" s="6"/>
      <c r="H133" s="5"/>
    </row>
    <row r="134" spans="1:8" s="33" customFormat="1">
      <c r="A134" s="1"/>
      <c r="B134" s="38"/>
      <c r="C134" s="3"/>
      <c r="D134" s="3"/>
      <c r="E134" s="4"/>
      <c r="F134" s="5"/>
      <c r="G134" s="6"/>
      <c r="H134" s="5"/>
    </row>
    <row r="135" spans="1:8" s="33" customFormat="1">
      <c r="A135" s="1"/>
      <c r="B135" s="38"/>
      <c r="C135" s="3"/>
      <c r="D135" s="3"/>
      <c r="E135" s="4"/>
      <c r="F135" s="5"/>
      <c r="G135" s="6"/>
      <c r="H135" s="5"/>
    </row>
    <row r="136" spans="1:8" s="33" customFormat="1">
      <c r="A136" s="1"/>
      <c r="B136" s="38"/>
      <c r="C136" s="3"/>
      <c r="D136" s="3"/>
      <c r="E136" s="4"/>
      <c r="F136" s="5"/>
      <c r="G136" s="6"/>
      <c r="H136" s="5"/>
    </row>
    <row r="137" spans="1:8" s="33" customFormat="1">
      <c r="A137" s="1"/>
      <c r="B137" s="38"/>
      <c r="C137" s="3"/>
      <c r="D137" s="3"/>
      <c r="E137" s="4"/>
      <c r="F137" s="5"/>
      <c r="G137" s="6"/>
      <c r="H137" s="5"/>
    </row>
    <row r="138" spans="1:8" s="33" customFormat="1">
      <c r="A138" s="1"/>
      <c r="B138" s="38"/>
      <c r="C138" s="3"/>
      <c r="D138" s="3"/>
      <c r="E138" s="4"/>
      <c r="F138" s="5"/>
      <c r="G138" s="6"/>
      <c r="H138" s="5"/>
    </row>
    <row r="139" spans="1:8" s="33" customFormat="1">
      <c r="A139" s="1"/>
      <c r="B139" s="38"/>
      <c r="C139" s="3"/>
      <c r="D139" s="3"/>
      <c r="E139" s="4"/>
      <c r="F139" s="5"/>
      <c r="G139" s="6"/>
      <c r="H139" s="5"/>
    </row>
    <row r="140" spans="1:8" s="33" customFormat="1">
      <c r="A140" s="1"/>
      <c r="B140" s="38"/>
      <c r="C140" s="3"/>
      <c r="D140" s="3"/>
      <c r="E140" s="4"/>
      <c r="F140" s="5"/>
      <c r="G140" s="6"/>
      <c r="H140" s="5"/>
    </row>
    <row r="141" spans="1:8" s="33" customFormat="1">
      <c r="A141" s="1"/>
      <c r="B141" s="38"/>
      <c r="C141" s="3"/>
      <c r="D141" s="3"/>
      <c r="E141" s="4"/>
      <c r="F141" s="5"/>
      <c r="G141" s="6"/>
      <c r="H141" s="5"/>
    </row>
    <row r="142" spans="1:8" s="33" customFormat="1">
      <c r="A142" s="1"/>
      <c r="B142" s="38"/>
      <c r="C142" s="3"/>
      <c r="D142" s="3"/>
      <c r="E142" s="4"/>
      <c r="F142" s="5"/>
      <c r="G142" s="6"/>
      <c r="H142" s="5"/>
    </row>
    <row r="143" spans="1:8" s="33" customFormat="1">
      <c r="A143" s="1"/>
      <c r="B143" s="38"/>
      <c r="C143" s="3"/>
      <c r="D143" s="3"/>
      <c r="E143" s="4"/>
      <c r="F143" s="5"/>
      <c r="G143" s="6"/>
      <c r="H143" s="5"/>
    </row>
    <row r="144" spans="1:8" s="33" customFormat="1">
      <c r="A144" s="1"/>
      <c r="B144" s="38"/>
      <c r="C144" s="3"/>
      <c r="D144" s="3"/>
      <c r="E144" s="4"/>
      <c r="F144" s="5"/>
      <c r="G144" s="6"/>
      <c r="H144" s="5"/>
    </row>
    <row r="145" spans="1:8" s="33" customFormat="1">
      <c r="A145" s="1"/>
      <c r="B145" s="38"/>
      <c r="C145" s="3"/>
      <c r="D145" s="3"/>
      <c r="E145" s="4"/>
      <c r="F145" s="5"/>
      <c r="G145" s="6"/>
      <c r="H145" s="5"/>
    </row>
    <row r="146" spans="1:8" s="33" customFormat="1">
      <c r="A146" s="1"/>
      <c r="B146" s="38"/>
      <c r="C146" s="3"/>
      <c r="D146" s="3"/>
      <c r="E146" s="4"/>
      <c r="F146" s="5"/>
      <c r="G146" s="6"/>
      <c r="H146" s="5"/>
    </row>
    <row r="147" spans="1:8" s="33" customFormat="1">
      <c r="A147" s="1"/>
      <c r="B147" s="38"/>
      <c r="C147" s="3"/>
      <c r="D147" s="3"/>
      <c r="E147" s="4"/>
      <c r="F147" s="5"/>
      <c r="G147" s="6"/>
      <c r="H147" s="5"/>
    </row>
    <row r="148" spans="1:8" s="33" customFormat="1">
      <c r="A148" s="1"/>
      <c r="B148" s="38"/>
      <c r="C148" s="3"/>
      <c r="D148" s="3"/>
      <c r="E148" s="4"/>
      <c r="F148" s="5"/>
      <c r="G148" s="6"/>
      <c r="H148" s="5"/>
    </row>
    <row r="149" spans="1:8" s="33" customFormat="1">
      <c r="A149" s="1"/>
      <c r="B149" s="38"/>
      <c r="C149" s="3"/>
      <c r="D149" s="3"/>
      <c r="E149" s="4"/>
      <c r="F149" s="5"/>
      <c r="G149" s="6"/>
      <c r="H149" s="5"/>
    </row>
    <row r="150" spans="1:8" s="33" customFormat="1">
      <c r="A150" s="1"/>
      <c r="B150" s="38"/>
      <c r="C150" s="3"/>
      <c r="D150" s="3"/>
      <c r="E150" s="4"/>
      <c r="F150" s="5"/>
      <c r="G150" s="6"/>
      <c r="H150" s="5"/>
    </row>
    <row r="151" spans="1:8" s="33" customFormat="1">
      <c r="A151" s="1"/>
      <c r="B151" s="38"/>
      <c r="C151" s="3"/>
      <c r="D151" s="3"/>
      <c r="E151" s="4"/>
      <c r="F151" s="5"/>
      <c r="G151" s="6"/>
      <c r="H151" s="5"/>
    </row>
    <row r="152" spans="1:8" s="33" customFormat="1">
      <c r="A152" s="1"/>
      <c r="B152" s="38"/>
      <c r="C152" s="3"/>
      <c r="D152" s="3"/>
      <c r="E152" s="4"/>
      <c r="F152" s="5"/>
      <c r="G152" s="6"/>
      <c r="H152" s="5"/>
    </row>
    <row r="153" spans="1:8" s="33" customFormat="1">
      <c r="A153" s="1"/>
      <c r="B153" s="38"/>
      <c r="C153" s="3"/>
      <c r="D153" s="3"/>
      <c r="E153" s="4"/>
      <c r="F153" s="5"/>
      <c r="G153" s="6"/>
      <c r="H153" s="5"/>
    </row>
  </sheetData>
  <sheetProtection password="CC39" sheet="1" objects="1" scenarios="1"/>
  <mergeCells count="5">
    <mergeCell ref="C11:D11"/>
    <mergeCell ref="C118:F118"/>
    <mergeCell ref="A1:B1"/>
    <mergeCell ref="C1:H1"/>
    <mergeCell ref="C4:F4"/>
  </mergeCells>
  <phoneticPr fontId="27" type="noConversion"/>
  <printOptions horizontalCentered="1"/>
  <pageMargins left="0.39370078740157483" right="0.39370078740157483" top="0.59055118110236227" bottom="0.55118110236220474" header="0.51181102362204722" footer="0.39370078740157483"/>
  <pageSetup paperSize="9" firstPageNumber="0" orientation="landscape" horizontalDpi="300" verticalDpi="300" r:id="rId1"/>
  <headerFooter alignWithMargins="0">
    <oddFooter>&amp;L&amp;"Arial Narrow,Обичан"&amp;8&amp;F / &amp;A&amp;R&amp;"Arial Narrow,Обичан"&amp;8&amp;P / &amp;N</oddFooter>
  </headerFooter>
  <rowBreaks count="1" manualBreakCount="1">
    <brk id="10" max="16383" man="1"/>
  </rowBreaks>
</worksheet>
</file>

<file path=xl/worksheets/sheet6.xml><?xml version="1.0" encoding="utf-8"?>
<worksheet xmlns="http://schemas.openxmlformats.org/spreadsheetml/2006/main" xmlns:r="http://schemas.openxmlformats.org/officeDocument/2006/relationships">
  <dimension ref="A1:E21"/>
  <sheetViews>
    <sheetView tabSelected="1" zoomScale="80" zoomScaleNormal="80" workbookViewId="0">
      <selection activeCell="J39" sqref="I39:J39"/>
    </sheetView>
  </sheetViews>
  <sheetFormatPr defaultColWidth="11.5703125" defaultRowHeight="12.75"/>
  <cols>
    <col min="1" max="1" width="1.85546875" style="157" customWidth="1"/>
    <col min="2" max="2" width="8.85546875" style="158" customWidth="1"/>
    <col min="3" max="3" width="40.5703125" style="157" customWidth="1"/>
    <col min="4" max="4" width="13.7109375" style="157" customWidth="1"/>
    <col min="5" max="5" width="14.85546875" style="159" customWidth="1"/>
    <col min="6" max="16384" width="11.5703125" style="157"/>
  </cols>
  <sheetData>
    <row r="1" spans="1:5" s="160" customFormat="1" ht="63.75" customHeight="1">
      <c r="A1" s="233" t="s">
        <v>259</v>
      </c>
      <c r="B1" s="233"/>
      <c r="C1" s="224" t="s">
        <v>260</v>
      </c>
      <c r="D1" s="224"/>
      <c r="E1" s="224"/>
    </row>
    <row r="2" spans="1:5" s="166" customFormat="1" ht="24" customHeight="1">
      <c r="A2" s="162"/>
      <c r="B2" s="163"/>
      <c r="C2" s="161"/>
      <c r="D2" s="164"/>
      <c r="E2" s="165"/>
    </row>
    <row r="3" spans="1:5" s="169" customFormat="1" ht="24" customHeight="1">
      <c r="A3" s="167"/>
      <c r="B3" s="198" t="s">
        <v>335</v>
      </c>
      <c r="C3" s="17" t="s">
        <v>232</v>
      </c>
      <c r="D3" s="168"/>
      <c r="E3" s="168"/>
    </row>
    <row r="4" spans="1:5" s="169" customFormat="1" ht="24" customHeight="1">
      <c r="A4" s="167"/>
      <c r="B4" s="170"/>
      <c r="C4" s="171" t="s">
        <v>221</v>
      </c>
      <c r="D4" s="171"/>
      <c r="E4" s="171"/>
    </row>
    <row r="5" spans="1:5">
      <c r="A5" s="172"/>
      <c r="B5" s="173"/>
      <c r="C5" s="165"/>
      <c r="D5" s="165"/>
      <c r="E5" s="174"/>
    </row>
    <row r="6" spans="1:5" s="178" customFormat="1" ht="31.5" customHeight="1">
      <c r="A6" s="175"/>
      <c r="B6" s="176" t="s">
        <v>222</v>
      </c>
      <c r="C6" s="234" t="s">
        <v>273</v>
      </c>
      <c r="D6" s="234"/>
      <c r="E6" s="177" t="s">
        <v>334</v>
      </c>
    </row>
    <row r="8" spans="1:5">
      <c r="A8" s="179"/>
      <c r="B8" s="180"/>
      <c r="C8" s="181"/>
      <c r="D8" s="181"/>
      <c r="E8" s="181"/>
    </row>
    <row r="9" spans="1:5" ht="27.75" customHeight="1">
      <c r="A9" s="182"/>
      <c r="B9" s="183" t="s">
        <v>223</v>
      </c>
      <c r="C9" s="235" t="s">
        <v>224</v>
      </c>
      <c r="D9" s="235"/>
      <c r="E9" s="186">
        <f>'60.1 Podstanica sekundar'!$H$73</f>
        <v>0</v>
      </c>
    </row>
    <row r="10" spans="1:5">
      <c r="A10" s="182"/>
      <c r="B10" s="58"/>
      <c r="C10" s="187"/>
      <c r="D10" s="184"/>
      <c r="E10" s="188"/>
    </row>
    <row r="11" spans="1:5" ht="31.5" customHeight="1">
      <c r="A11" s="182"/>
      <c r="B11" s="183" t="s">
        <v>225</v>
      </c>
      <c r="C11" s="236" t="s">
        <v>226</v>
      </c>
      <c r="D11" s="236"/>
      <c r="E11" s="186">
        <f>'60.2 Podstanica primar'!$H$54</f>
        <v>0</v>
      </c>
    </row>
    <row r="12" spans="1:5">
      <c r="A12" s="182"/>
      <c r="B12" s="58"/>
      <c r="C12" s="187"/>
      <c r="D12" s="184"/>
      <c r="E12" s="188"/>
    </row>
    <row r="13" spans="1:5" ht="12.75" customHeight="1">
      <c r="A13" s="182"/>
      <c r="B13" s="183" t="s">
        <v>227</v>
      </c>
      <c r="C13" s="133" t="s">
        <v>228</v>
      </c>
      <c r="D13" s="184"/>
      <c r="E13" s="186">
        <f>'60.3 Cevna mreza'!$H$37</f>
        <v>0</v>
      </c>
    </row>
    <row r="14" spans="1:5">
      <c r="A14" s="182"/>
      <c r="B14" s="58"/>
      <c r="C14" s="187"/>
      <c r="D14" s="184"/>
      <c r="E14" s="188"/>
    </row>
    <row r="15" spans="1:5" ht="12.75" customHeight="1">
      <c r="A15" s="182"/>
      <c r="B15" s="141" t="s">
        <v>229</v>
      </c>
      <c r="C15" s="133" t="s">
        <v>230</v>
      </c>
      <c r="D15" s="184"/>
      <c r="E15" s="186">
        <f>'60.4 Radijatori'!$H$118</f>
        <v>0</v>
      </c>
    </row>
    <row r="16" spans="1:5">
      <c r="A16" s="182"/>
      <c r="B16" s="189"/>
      <c r="C16" s="184"/>
      <c r="D16" s="184"/>
      <c r="E16" s="188"/>
    </row>
    <row r="17" spans="1:5">
      <c r="A17" s="182"/>
      <c r="B17" s="173"/>
      <c r="C17" s="185"/>
      <c r="D17" s="185"/>
      <c r="E17" s="190"/>
    </row>
    <row r="18" spans="1:5" s="194" customFormat="1" ht="42.75" customHeight="1">
      <c r="A18" s="191"/>
      <c r="B18" s="192"/>
      <c r="C18" s="232" t="str">
        <f>C3</f>
        <v>TERMOTEHNIČKE INSTALACIJE / THERMOTECHNICAL INSTALLATIONS</v>
      </c>
      <c r="D18" s="232"/>
      <c r="E18" s="193">
        <f>SUM(E8:E17)</f>
        <v>0</v>
      </c>
    </row>
    <row r="19" spans="1:5">
      <c r="A19" s="179"/>
      <c r="B19" s="180"/>
      <c r="C19" s="181"/>
      <c r="D19" s="181"/>
      <c r="E19" s="181"/>
    </row>
    <row r="20" spans="1:5">
      <c r="A20" s="179"/>
      <c r="B20" s="195"/>
      <c r="E20" s="196"/>
    </row>
    <row r="21" spans="1:5">
      <c r="E21" s="196"/>
    </row>
  </sheetData>
  <sheetProtection password="CC39" sheet="1" objects="1" scenarios="1"/>
  <mergeCells count="6">
    <mergeCell ref="C18:D18"/>
    <mergeCell ref="A1:B1"/>
    <mergeCell ref="C1:E1"/>
    <mergeCell ref="C6:D6"/>
    <mergeCell ref="C9:D9"/>
    <mergeCell ref="C11:D11"/>
  </mergeCells>
  <phoneticPr fontId="27" type="noConversion"/>
  <printOptions horizontalCentered="1"/>
  <pageMargins left="1" right="1" top="1" bottom="1" header="0.5" footer="0.5"/>
  <pageSetup paperSize="9" firstPageNumber="0" orientation="portrait" horizontalDpi="300" verticalDpi="300" r:id="rId1"/>
  <headerFooter alignWithMargins="0">
    <oddFooter>&amp;L&amp;"Arial Narrow,Обичан"&amp;8&amp;F / &amp;A&amp;R&amp;"Arial Narrow,Обичан"&amp;8&amp;P / &amp;N</oddFooter>
  </headerFooter>
</worksheet>
</file>

<file path=xl/worksheets/sheet7.xml><?xml version="1.0" encoding="utf-8"?>
<worksheet xmlns="http://schemas.openxmlformats.org/spreadsheetml/2006/main" xmlns:r="http://schemas.openxmlformats.org/officeDocument/2006/relationships">
  <dimension ref="A1:H1"/>
  <sheetViews>
    <sheetView workbookViewId="0">
      <selection activeCell="D20" sqref="D20"/>
    </sheetView>
  </sheetViews>
  <sheetFormatPr defaultColWidth="11.140625" defaultRowHeight="12.75"/>
  <cols>
    <col min="1" max="1" width="11.140625" style="1" customWidth="1"/>
    <col min="2" max="2" width="11.140625" style="2" customWidth="1"/>
    <col min="3" max="4" width="11.140625" style="3" customWidth="1"/>
    <col min="5" max="5" width="11.140625" style="4" customWidth="1"/>
    <col min="6" max="6" width="11.140625" style="5" customWidth="1"/>
    <col min="7" max="7" width="11.140625" style="6" customWidth="1"/>
    <col min="8" max="8" width="11.140625" style="5" customWidth="1"/>
    <col min="9" max="16384" width="11.140625" style="7"/>
  </cols>
  <sheetData/>
  <sheetProtection selectLockedCells="1" selectUnlockedCells="1"/>
  <phoneticPr fontId="27" type="noConversion"/>
  <pageMargins left="0.74791666666666667" right="0.74791666666666667" top="0.98402777777777772" bottom="0.98402777777777772" header="0.51180555555555551" footer="0.51180555555555551"/>
  <pageSetup firstPageNumber="0"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60 TT instalacije Opsti opis</vt:lpstr>
      <vt:lpstr>60.1 Podstanica sekundar</vt:lpstr>
      <vt:lpstr>60.2 Podstanica primar</vt:lpstr>
      <vt:lpstr>60.3 Cevna mreza</vt:lpstr>
      <vt:lpstr>60.4 Radijatori</vt:lpstr>
      <vt:lpstr>60 Rekapitulacija</vt:lpstr>
      <vt:lpstr>Sheet1</vt:lpstr>
      <vt:lpstr>'60 Rekapitulacija'!Print_Area</vt:lpstr>
      <vt:lpstr>'60.1 Podstanica sekundar'!Print_Area</vt:lpstr>
      <vt:lpstr>'60.2 Podstanica primar'!Print_Area</vt:lpstr>
      <vt:lpstr>'60.3 Cevna mreza'!Print_Area</vt:lpstr>
      <vt:lpstr>'60.4 Radijatori'!Print_Area</vt:lpstr>
      <vt:lpstr>'60 Rekapitulacija'!Print_Titles</vt:lpstr>
      <vt:lpstr>'60.1 Podstanica sekundar'!Print_Titles</vt:lpstr>
      <vt:lpstr>'60.2 Podstanica primar'!Print_Titles</vt:lpstr>
      <vt:lpstr>'60.3 Cevna mreza'!Print_Titles</vt:lpstr>
      <vt:lpstr>'60.4 Radijatori'!Print_Titles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Djordje.Mojovic</dc:creator>
  <cp:lastModifiedBy>Djordje.Mojovic</cp:lastModifiedBy>
  <cp:lastPrinted>2018-08-20T19:52:11Z</cp:lastPrinted>
  <dcterms:created xsi:type="dcterms:W3CDTF">2018-08-16T16:26:26Z</dcterms:created>
  <dcterms:modified xsi:type="dcterms:W3CDTF">2018-08-20T20:12:49Z</dcterms:modified>
</cp:coreProperties>
</file>